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ne.Aydinyan\Desktop\"/>
    </mc:Choice>
  </mc:AlternateContent>
  <bookViews>
    <workbookView xWindow="0" yWindow="0" windowWidth="19200" windowHeight="11745" activeTab="1"/>
  </bookViews>
  <sheets>
    <sheet name="Budget" sheetId="2" r:id="rId1"/>
    <sheet name=" Budget Narrative Arm" sheetId="3" r:id="rId2"/>
  </sheets>
  <externalReferences>
    <externalReference r:id="rId3"/>
  </externalReferences>
  <definedNames>
    <definedName name="_g70000" localSheetId="1">#REF!</definedName>
    <definedName name="_g70000" localSheetId="0">#REF!</definedName>
    <definedName name="_g70000">#REF!</definedName>
    <definedName name="_g80000" localSheetId="0">#REF!</definedName>
    <definedName name="_g80000">#REF!</definedName>
    <definedName name="_g90000" localSheetId="0">#REF!</definedName>
    <definedName name="_g90000">#REF!</definedName>
    <definedName name="_Regression_Int" localSheetId="0" hidden="1">1</definedName>
    <definedName name="a" localSheetId="1">#REF!</definedName>
    <definedName name="a" localSheetId="0">#REF!</definedName>
    <definedName name="a">#REF!</definedName>
    <definedName name="aa" localSheetId="0">#REF!</definedName>
    <definedName name="aa">#REF!</definedName>
    <definedName name="ARMEN" localSheetId="0">#REF!</definedName>
    <definedName name="ARMEN">#REF!</definedName>
    <definedName name="art" localSheetId="0">#REF!</definedName>
    <definedName name="art">#REF!</definedName>
    <definedName name="cetiri" localSheetId="0">#REF!</definedName>
    <definedName name="cetiri">#REF!</definedName>
    <definedName name="cetrnaest" localSheetId="0">#REF!</definedName>
    <definedName name="cetrnaest">#REF!</definedName>
    <definedName name="code1" localSheetId="0">#REF!</definedName>
    <definedName name="code1">#REF!</definedName>
    <definedName name="code10" localSheetId="0">#REF!</definedName>
    <definedName name="code10">#REF!</definedName>
    <definedName name="code11" localSheetId="0">#REF!</definedName>
    <definedName name="code11">#REF!</definedName>
    <definedName name="code12" localSheetId="0">#REF!</definedName>
    <definedName name="code12">#REF!</definedName>
    <definedName name="code13" localSheetId="0">#REF!</definedName>
    <definedName name="code13">#REF!</definedName>
    <definedName name="code14" localSheetId="0">#REF!</definedName>
    <definedName name="code14">#REF!</definedName>
    <definedName name="code15" localSheetId="0">#REF!</definedName>
    <definedName name="code15">#REF!</definedName>
    <definedName name="code16" localSheetId="0">#REF!</definedName>
    <definedName name="code16">#REF!</definedName>
    <definedName name="code17" localSheetId="0">#REF!</definedName>
    <definedName name="code17">#REF!</definedName>
    <definedName name="code18" localSheetId="0">#REF!</definedName>
    <definedName name="code18">#REF!</definedName>
    <definedName name="code19" localSheetId="0">#REF!</definedName>
    <definedName name="code19">#REF!</definedName>
    <definedName name="code2" localSheetId="0">#REF!</definedName>
    <definedName name="code2">#REF!</definedName>
    <definedName name="code20" localSheetId="0">#REF!</definedName>
    <definedName name="code20">#REF!</definedName>
    <definedName name="code3" localSheetId="0">#REF!</definedName>
    <definedName name="code3">#REF!</definedName>
    <definedName name="code4" localSheetId="0">#REF!</definedName>
    <definedName name="code4">#REF!</definedName>
    <definedName name="code5" localSheetId="0">#REF!</definedName>
    <definedName name="code5">#REF!</definedName>
    <definedName name="code6" localSheetId="0">#REF!</definedName>
    <definedName name="code6">#REF!</definedName>
    <definedName name="code7" localSheetId="0">#REF!</definedName>
    <definedName name="code7">#REF!</definedName>
    <definedName name="code8" localSheetId="0">#REF!</definedName>
    <definedName name="code8">#REF!</definedName>
    <definedName name="code9" localSheetId="0">#REF!</definedName>
    <definedName name="code9">#REF!</definedName>
    <definedName name="ddd" localSheetId="0">#REF!</definedName>
    <definedName name="ddd">#REF!</definedName>
    <definedName name="ddf" localSheetId="0">#REF!</definedName>
    <definedName name="ddf">#REF!</definedName>
    <definedName name="deset" localSheetId="0">#REF!</definedName>
    <definedName name="deset">#REF!</definedName>
    <definedName name="devet" localSheetId="0">#REF!</definedName>
    <definedName name="devet">#REF!</definedName>
    <definedName name="devetnaest" localSheetId="0">#REF!</definedName>
    <definedName name="devetnaest">#REF!</definedName>
    <definedName name="dva" localSheetId="0">#REF!</definedName>
    <definedName name="dva">#REF!</definedName>
    <definedName name="dvadeset" localSheetId="0">#REF!</definedName>
    <definedName name="dvadeset">#REF!</definedName>
    <definedName name="dvanaest" localSheetId="0">#REF!</definedName>
    <definedName name="dvanaest">#REF!</definedName>
    <definedName name="eb04_Lida" localSheetId="0">#REF!</definedName>
    <definedName name="eb04_Lida">#REF!</definedName>
    <definedName name="erewr" localSheetId="0">#REF!</definedName>
    <definedName name="erewr">#REF!</definedName>
    <definedName name="Feb04_Lida" localSheetId="0">#REF!</definedName>
    <definedName name="Feb04_Lida">#REF!</definedName>
    <definedName name="ffdf" localSheetId="0">#REF!</definedName>
    <definedName name="ffdf">#REF!</definedName>
    <definedName name="fgg" localSheetId="0">#REF!</definedName>
    <definedName name="fgg">#REF!</definedName>
    <definedName name="fghfh" localSheetId="0">#REF!</definedName>
    <definedName name="fghfh">#REF!</definedName>
    <definedName name="g" localSheetId="0">#REF!</definedName>
    <definedName name="g">#REF!</definedName>
    <definedName name="gggg" localSheetId="0">#REF!</definedName>
    <definedName name="gggg">#REF!</definedName>
    <definedName name="h" localSheetId="0">#REF!</definedName>
    <definedName name="h">#REF!</definedName>
    <definedName name="jedan" localSheetId="0">#REF!</definedName>
    <definedName name="jedan">#REF!</definedName>
    <definedName name="jedanaest" localSheetId="0">#REF!</definedName>
    <definedName name="jedanaest">#REF!</definedName>
    <definedName name="jj" localSheetId="0">#REF!</definedName>
    <definedName name="jj">#REF!</definedName>
    <definedName name="jkjhj" localSheetId="0">#REF!</definedName>
    <definedName name="jkjhj">#REF!</definedName>
    <definedName name="Kombinacije">[1]Relations!$A$1:$B$289</definedName>
    <definedName name="MarSalaAng" localSheetId="1">#REF!</definedName>
    <definedName name="MarSalaAng" localSheetId="0">#REF!</definedName>
    <definedName name="MarSalaAng">#REF!</definedName>
    <definedName name="osam" localSheetId="0">#REF!</definedName>
    <definedName name="osam">#REF!</definedName>
    <definedName name="osamnaest" localSheetId="0">#REF!</definedName>
    <definedName name="osamnaest">#REF!</definedName>
    <definedName name="pet" localSheetId="0">#REF!</definedName>
    <definedName name="pet">#REF!</definedName>
    <definedName name="petnaest" localSheetId="0">#REF!</definedName>
    <definedName name="petnaest">#REF!</definedName>
    <definedName name="_xlnm.Print_Area" localSheetId="0">Budget!$A$1:$M$46</definedName>
    <definedName name="_xlnm.Print_Area">#N/A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' Budget Narrative Arm'!$1:$7</definedName>
    <definedName name="_xlnm.Print_Titles" localSheetId="0">Budget!$3:$7</definedName>
    <definedName name="proj" localSheetId="1">#REF!</definedName>
    <definedName name="proj" localSheetId="0">#REF!</definedName>
    <definedName name="proj">#REF!</definedName>
    <definedName name="Project" localSheetId="0">#REF!</definedName>
    <definedName name="Project">#REF!</definedName>
    <definedName name="Rate" localSheetId="0">#REF!</definedName>
    <definedName name="Rate">#REF!</definedName>
    <definedName name="sedam" localSheetId="0">#REF!</definedName>
    <definedName name="sedam">#REF!</definedName>
    <definedName name="sedamnaest" localSheetId="0">#REF!</definedName>
    <definedName name="sedamnaest">#REF!</definedName>
    <definedName name="sesnaest" localSheetId="0">#REF!</definedName>
    <definedName name="sesnaest">#REF!</definedName>
    <definedName name="sest" localSheetId="0">#REF!</definedName>
    <definedName name="sest">#REF!</definedName>
    <definedName name="Tabela">[1]Relations!$E$2:$H$14</definedName>
    <definedName name="tri" localSheetId="1">#REF!</definedName>
    <definedName name="tri" localSheetId="0">#REF!</definedName>
    <definedName name="tri">#REF!</definedName>
    <definedName name="trinaest" localSheetId="0">#REF!</definedName>
    <definedName name="trinaest">#REF!</definedName>
    <definedName name="ttt" localSheetId="0">#REF!</definedName>
    <definedName name="ttt">#REF!</definedName>
    <definedName name="xx" localSheetId="0">#REF!</definedName>
    <definedName name="x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26" i="3" l="1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7" i="3"/>
  <c r="J37" i="3"/>
  <c r="H38" i="3"/>
  <c r="I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I45" i="3"/>
  <c r="J45" i="3"/>
  <c r="H46" i="3"/>
  <c r="J46" i="3"/>
  <c r="H47" i="3"/>
  <c r="J47" i="3"/>
  <c r="H48" i="3"/>
  <c r="I48" i="3"/>
  <c r="J48" i="3"/>
  <c r="H49" i="3"/>
  <c r="J49" i="3"/>
  <c r="H50" i="3"/>
  <c r="J50" i="3"/>
  <c r="H51" i="3"/>
  <c r="I51" i="3"/>
  <c r="J51" i="3"/>
  <c r="H52" i="3"/>
  <c r="J52" i="3"/>
  <c r="H53" i="3"/>
  <c r="J53" i="3"/>
  <c r="H54" i="3"/>
  <c r="J54" i="3"/>
  <c r="H55" i="3"/>
  <c r="J55" i="3"/>
  <c r="H56" i="3"/>
  <c r="J56" i="3"/>
  <c r="H57" i="3"/>
  <c r="J57" i="3"/>
  <c r="H58" i="3"/>
  <c r="J58" i="3"/>
  <c r="H59" i="3"/>
  <c r="J59" i="3"/>
  <c r="H60" i="3"/>
  <c r="J60" i="3"/>
  <c r="H61" i="3"/>
  <c r="J61" i="3"/>
  <c r="H62" i="3"/>
  <c r="J62" i="3"/>
  <c r="H63" i="3"/>
  <c r="J63" i="3"/>
  <c r="H28" i="2"/>
  <c r="H34" i="2"/>
  <c r="K57" i="3" l="1"/>
  <c r="K35" i="3"/>
  <c r="K60" i="3"/>
  <c r="K28" i="3"/>
  <c r="K41" i="3"/>
  <c r="K44" i="3"/>
  <c r="K61" i="3"/>
  <c r="K56" i="3"/>
  <c r="K52" i="3"/>
  <c r="K43" i="3"/>
  <c r="K36" i="3"/>
  <c r="K37" i="3"/>
  <c r="K34" i="3"/>
  <c r="K53" i="3"/>
  <c r="K40" i="3"/>
  <c r="K32" i="3"/>
  <c r="K31" i="3"/>
  <c r="K29" i="3"/>
  <c r="K62" i="3"/>
  <c r="K59" i="3"/>
  <c r="K54" i="3"/>
  <c r="K48" i="3"/>
  <c r="K46" i="3"/>
  <c r="K38" i="3"/>
  <c r="K33" i="3"/>
  <c r="K30" i="3"/>
  <c r="K63" i="3"/>
  <c r="K58" i="3"/>
  <c r="K55" i="3"/>
  <c r="K45" i="3"/>
  <c r="K42" i="3"/>
  <c r="K39" i="3"/>
  <c r="K51" i="3"/>
  <c r="K49" i="3"/>
  <c r="K47" i="3"/>
  <c r="K50" i="3"/>
  <c r="I75" i="3"/>
  <c r="J74" i="3"/>
  <c r="K74" i="3" s="1"/>
  <c r="J73" i="3"/>
  <c r="I71" i="3"/>
  <c r="J70" i="3"/>
  <c r="H70" i="3"/>
  <c r="J69" i="3"/>
  <c r="H69" i="3"/>
  <c r="J68" i="3"/>
  <c r="H68" i="3"/>
  <c r="J67" i="3"/>
  <c r="H67" i="3"/>
  <c r="J66" i="3"/>
  <c r="H66" i="3"/>
  <c r="J65" i="3"/>
  <c r="K65" i="3" s="1"/>
  <c r="I23" i="3"/>
  <c r="J22" i="3"/>
  <c r="H22" i="3"/>
  <c r="J21" i="3"/>
  <c r="H21" i="3"/>
  <c r="J20" i="3"/>
  <c r="H20" i="3"/>
  <c r="J19" i="3"/>
  <c r="H19" i="3"/>
  <c r="J18" i="3"/>
  <c r="H18" i="3"/>
  <c r="J17" i="3"/>
  <c r="H17" i="3"/>
  <c r="I14" i="3"/>
  <c r="G16" i="3"/>
  <c r="J13" i="3"/>
  <c r="K13" i="3" s="1"/>
  <c r="J12" i="3"/>
  <c r="H14" i="3"/>
  <c r="H27" i="3" s="1"/>
  <c r="J11" i="3"/>
  <c r="K11" i="3" s="1"/>
  <c r="L38" i="3" l="1"/>
  <c r="K17" i="3"/>
  <c r="L40" i="3"/>
  <c r="L43" i="3"/>
  <c r="L50" i="3"/>
  <c r="L30" i="3"/>
  <c r="L32" i="3"/>
  <c r="L35" i="3"/>
  <c r="L36" i="3"/>
  <c r="L55" i="3"/>
  <c r="L56" i="3"/>
  <c r="L58" i="3"/>
  <c r="L45" i="3"/>
  <c r="L46" i="3"/>
  <c r="L52" i="3"/>
  <c r="L57" i="3"/>
  <c r="L61" i="3"/>
  <c r="L63" i="3"/>
  <c r="K18" i="3"/>
  <c r="K67" i="3"/>
  <c r="K69" i="3"/>
  <c r="K19" i="3"/>
  <c r="J75" i="3"/>
  <c r="K68" i="3"/>
  <c r="J14" i="3"/>
  <c r="K21" i="3"/>
  <c r="K66" i="3"/>
  <c r="K70" i="3"/>
  <c r="K12" i="3"/>
  <c r="K14" i="3" s="1"/>
  <c r="I27" i="3"/>
  <c r="K20" i="3"/>
  <c r="K22" i="3"/>
  <c r="J71" i="3"/>
  <c r="K73" i="3"/>
  <c r="J16" i="3"/>
  <c r="J23" i="3" s="1"/>
  <c r="H16" i="3"/>
  <c r="H71" i="3"/>
  <c r="H75" i="3"/>
  <c r="J34" i="2"/>
  <c r="H35" i="2"/>
  <c r="J35" i="2"/>
  <c r="H36" i="2"/>
  <c r="J36" i="2"/>
  <c r="H37" i="2"/>
  <c r="J37" i="2"/>
  <c r="H38" i="2"/>
  <c r="J38" i="2"/>
  <c r="I39" i="2"/>
  <c r="H77" i="3" l="1"/>
  <c r="K37" i="2"/>
  <c r="K35" i="2"/>
  <c r="L54" i="3"/>
  <c r="L62" i="3"/>
  <c r="L51" i="3"/>
  <c r="L31" i="3"/>
  <c r="L41" i="3"/>
  <c r="L48" i="3"/>
  <c r="L59" i="3"/>
  <c r="L47" i="3"/>
  <c r="L60" i="3"/>
  <c r="L53" i="3"/>
  <c r="L34" i="3"/>
  <c r="L28" i="3"/>
  <c r="L44" i="3"/>
  <c r="L39" i="3"/>
  <c r="L37" i="3"/>
  <c r="L33" i="3"/>
  <c r="L29" i="3"/>
  <c r="L49" i="3"/>
  <c r="L42" i="3"/>
  <c r="J27" i="3"/>
  <c r="J77" i="3" s="1"/>
  <c r="I77" i="3"/>
  <c r="K71" i="3"/>
  <c r="L68" i="3" s="1"/>
  <c r="K75" i="3"/>
  <c r="K34" i="2"/>
  <c r="K16" i="3"/>
  <c r="K23" i="3" s="1"/>
  <c r="H23" i="3"/>
  <c r="J39" i="2"/>
  <c r="H39" i="2"/>
  <c r="L39" i="2" s="1"/>
  <c r="K38" i="2"/>
  <c r="K36" i="2"/>
  <c r="L27" i="3" l="1"/>
  <c r="L77" i="3"/>
  <c r="L71" i="3"/>
  <c r="L75" i="3"/>
  <c r="L66" i="3"/>
  <c r="L70" i="3"/>
  <c r="L69" i="3"/>
  <c r="L67" i="3"/>
  <c r="K39" i="2"/>
  <c r="L35" i="2" s="1"/>
  <c r="K27" i="3"/>
  <c r="L17" i="3"/>
  <c r="J42" i="2"/>
  <c r="J41" i="2"/>
  <c r="H42" i="2"/>
  <c r="H41" i="2"/>
  <c r="I43" i="2"/>
  <c r="I29" i="2"/>
  <c r="J28" i="2"/>
  <c r="I26" i="2"/>
  <c r="J25" i="2"/>
  <c r="H25" i="2"/>
  <c r="J24" i="2"/>
  <c r="H24" i="2"/>
  <c r="J23" i="2"/>
  <c r="H23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K42" i="2" l="1"/>
  <c r="L38" i="2"/>
  <c r="L37" i="2"/>
  <c r="L34" i="2"/>
  <c r="L36" i="2"/>
  <c r="L23" i="3"/>
  <c r="K77" i="3"/>
  <c r="K41" i="2"/>
  <c r="K18" i="2"/>
  <c r="K20" i="2"/>
  <c r="K19" i="2"/>
  <c r="I31" i="2"/>
  <c r="I45" i="2" s="1"/>
  <c r="K17" i="2"/>
  <c r="K21" i="2"/>
  <c r="K16" i="2"/>
  <c r="K23" i="2"/>
  <c r="K25" i="2"/>
  <c r="K15" i="2"/>
  <c r="K22" i="2"/>
  <c r="K24" i="2"/>
  <c r="K28" i="2"/>
  <c r="K29" i="2" s="1"/>
  <c r="H43" i="2"/>
  <c r="L43" i="2" s="1"/>
  <c r="J29" i="2"/>
  <c r="K12" i="2"/>
  <c r="K14" i="2"/>
  <c r="H26" i="2"/>
  <c r="J26" i="2"/>
  <c r="K13" i="2"/>
  <c r="H29" i="2"/>
  <c r="J43" i="2"/>
  <c r="J31" i="2" l="1"/>
  <c r="J45" i="2" s="1"/>
  <c r="H31" i="2"/>
  <c r="H45" i="2" s="1"/>
  <c r="I80" i="3"/>
  <c r="K43" i="2"/>
  <c r="L41" i="2" s="1"/>
  <c r="K26" i="2"/>
  <c r="K31" i="2" s="1"/>
  <c r="L29" i="2" l="1"/>
  <c r="K45" i="2"/>
  <c r="H48" i="2" s="1"/>
  <c r="K80" i="3"/>
  <c r="L42" i="2"/>
  <c r="L13" i="2"/>
  <c r="L15" i="2"/>
  <c r="L17" i="2"/>
  <c r="L19" i="2"/>
  <c r="L21" i="2"/>
  <c r="L23" i="2"/>
  <c r="L16" i="2"/>
  <c r="L18" i="2"/>
  <c r="L20" i="2"/>
  <c r="L22" i="2"/>
  <c r="L24" i="2"/>
  <c r="L25" i="2"/>
  <c r="L12" i="2"/>
  <c r="L14" i="2"/>
  <c r="L26" i="2"/>
  <c r="L45" i="2" l="1"/>
  <c r="L31" i="2"/>
  <c r="I48" i="2"/>
  <c r="K48" i="2" l="1"/>
</calcChain>
</file>

<file path=xl/sharedStrings.xml><?xml version="1.0" encoding="utf-8"?>
<sst xmlns="http://schemas.openxmlformats.org/spreadsheetml/2006/main" count="142" uniqueCount="57">
  <si>
    <t>Percentage</t>
  </si>
  <si>
    <t>Unit</t>
  </si>
  <si>
    <t>Number of Units</t>
  </si>
  <si>
    <t>Cost per Unit</t>
  </si>
  <si>
    <t>Applicant's Contribution</t>
  </si>
  <si>
    <t>Applicant's 
In Kind
Contribution</t>
  </si>
  <si>
    <t>Other Source
Cash Contribution</t>
  </si>
  <si>
    <t>USD</t>
  </si>
  <si>
    <t>A2</t>
  </si>
  <si>
    <t>Administration Staff:</t>
  </si>
  <si>
    <t>Subtotal A2:</t>
  </si>
  <si>
    <t>C</t>
  </si>
  <si>
    <t>E</t>
  </si>
  <si>
    <t>A1</t>
  </si>
  <si>
    <t>month</t>
  </si>
  <si>
    <t>estimated</t>
  </si>
  <si>
    <t>item</t>
  </si>
  <si>
    <t>days</t>
  </si>
  <si>
    <t xml:space="preserve">Դրամաշնորհառու:             </t>
  </si>
  <si>
    <t xml:space="preserve">Ծրագրի անուն:            </t>
  </si>
  <si>
    <t xml:space="preserve">Ծրագրի տևողությունը: </t>
  </si>
  <si>
    <t>Ծրագրի ֆինանսավորումը:</t>
  </si>
  <si>
    <t>Կոդ</t>
  </si>
  <si>
    <t>Բյուջեի տեսակը</t>
  </si>
  <si>
    <t>Պահանջվող գումարը</t>
  </si>
  <si>
    <t>Բյուջեի տողի նկարագրական</t>
  </si>
  <si>
    <t>AMD</t>
  </si>
  <si>
    <t>ՀՀ Դրամ</t>
  </si>
  <si>
    <t>Ընդամենը A1:</t>
  </si>
  <si>
    <t>quarter</t>
  </si>
  <si>
    <t>Ընդամենը A:</t>
  </si>
  <si>
    <t>grant</t>
  </si>
  <si>
    <t>day</t>
  </si>
  <si>
    <t>person</t>
  </si>
  <si>
    <t>event</t>
  </si>
  <si>
    <t>page</t>
  </si>
  <si>
    <t>copies</t>
  </si>
  <si>
    <t>show</t>
  </si>
  <si>
    <t>years</t>
  </si>
  <si>
    <t>annual</t>
  </si>
  <si>
    <t>Ընդամենը C:</t>
  </si>
  <si>
    <t>Ընդամենը E:</t>
  </si>
  <si>
    <t>Ընդամենը</t>
  </si>
  <si>
    <t>Ընդամենը A2:</t>
  </si>
  <si>
    <t>Աշխատավարձ</t>
  </si>
  <si>
    <t>Ծրագրի աշխատակազմի աշխատավարձ</t>
  </si>
  <si>
    <t>Վարչական աշխատակազմի աշխատավարձ</t>
  </si>
  <si>
    <t>Գործուղում</t>
  </si>
  <si>
    <t>Վարչական ծախսեր</t>
  </si>
  <si>
    <t xml:space="preserve">Ծրագրի տևողություն: </t>
  </si>
  <si>
    <t>Տոկոս</t>
  </si>
  <si>
    <t>Միավոր</t>
  </si>
  <si>
    <t>Միավորի քանակ</t>
  </si>
  <si>
    <t>Միավորի արժեք</t>
  </si>
  <si>
    <t>ՀՀ դրամ</t>
  </si>
  <si>
    <t>Տոկոս ընդհանուրի մեջ</t>
  </si>
  <si>
    <t>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</si>
</sst>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_-* #,##0.00\ [$AMD]_-;\-* #,##0.00\ [$AMD]_-;_-* &quot;-&quot;\ [$AMD]_-;_-@_-"/>
    <numFmt numFmtId="166" formatCode="0000"/>
    <numFmt numFmtId="167" formatCode="0.0%"/>
    <numFmt numFmtId="168" formatCode="[$$-409]#,##0.00_);[Red]\([$$-409]#,##0.00\)"/>
    <numFmt numFmtId="169" formatCode="[$€-2]\ #,##0.00_);[Red]\([$€-2]\ #,##0.00\)"/>
    <numFmt numFmtId="170" formatCode="_(* #,##0_);_(* \(#,##0\);_(* &quot;-&quot;??_);_(@_)"/>
    <numFmt numFmtId="171" formatCode="_-* #,##0.00\ _₽_-;\-* #,##0.00\ _₽_-;_-* &quot;-&quot;??\ _₽_-;_-@_-"/>
    <numFmt numFmtId="172" formatCode="_(* #,##0.0_);_(* \(#,##0.0\);_(* &quot;-&quot;?_);_(@_)"/>
    <numFmt numFmtId="173" formatCode="_(* #,##0.0_);_(* \(#,##0.0\);_(* &quot;-&quot;??_);_(@_)"/>
    <numFmt numFmtId="174" formatCode="_(* #,##0.0_);_(* \(#,##0.0\);_(* &quot;-&quot;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8"/>
      <name val="Times New Roman"/>
      <family val="1"/>
    </font>
    <font>
      <b/>
      <sz val="10"/>
      <name val="Times New Roman"/>
      <family val="1"/>
    </font>
    <font>
      <b/>
      <sz val="10"/>
      <color indexed="18"/>
      <name val="Times New Roman"/>
      <family val="1"/>
    </font>
    <font>
      <sz val="10"/>
      <name val="Arial Armenian"/>
      <family val="2"/>
    </font>
    <font>
      <sz val="11"/>
      <color indexed="18"/>
      <name val="Times New Roman"/>
      <family val="1"/>
    </font>
    <font>
      <sz val="10"/>
      <name val="Helv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/>
    <xf numFmtId="165" fontId="1" fillId="0" borderId="0"/>
    <xf numFmtId="0" fontId="5" fillId="0" borderId="0"/>
    <xf numFmtId="0" fontId="7" fillId="0" borderId="0"/>
    <xf numFmtId="0" fontId="5" fillId="0" borderId="0"/>
    <xf numFmtId="0" fontId="1" fillId="0" borderId="0"/>
    <xf numFmtId="0" fontId="1" fillId="0" borderId="0"/>
  </cellStyleXfs>
  <cellXfs count="286">
    <xf numFmtId="0" fontId="0" fillId="0" borderId="0" xfId="0"/>
    <xf numFmtId="164" fontId="2" fillId="0" borderId="0" xfId="1" applyFont="1" applyBorder="1" applyAlignment="1"/>
    <xf numFmtId="164" fontId="3" fillId="0" borderId="0" xfId="2" applyNumberFormat="1" applyFont="1" applyBorder="1" applyAlignment="1"/>
    <xf numFmtId="164" fontId="4" fillId="0" borderId="1" xfId="1" applyFont="1" applyBorder="1" applyAlignment="1"/>
    <xf numFmtId="0" fontId="6" fillId="0" borderId="1" xfId="3" applyFont="1" applyBorder="1" applyAlignment="1"/>
    <xf numFmtId="0" fontId="8" fillId="0" borderId="1" xfId="4" applyFont="1" applyBorder="1"/>
    <xf numFmtId="3" fontId="8" fillId="0" borderId="1" xfId="4" applyNumberFormat="1" applyFont="1" applyBorder="1"/>
    <xf numFmtId="0" fontId="8" fillId="0" borderId="0" xfId="4" applyFont="1" applyBorder="1"/>
    <xf numFmtId="0" fontId="6" fillId="0" borderId="0" xfId="3" applyFont="1" applyAlignment="1">
      <alignment horizontal="left"/>
    </xf>
    <xf numFmtId="164" fontId="3" fillId="0" borderId="1" xfId="2" applyNumberFormat="1" applyFont="1" applyBorder="1" applyAlignment="1"/>
    <xf numFmtId="0" fontId="8" fillId="0" borderId="1" xfId="3" applyFont="1" applyBorder="1" applyAlignment="1"/>
    <xf numFmtId="164" fontId="3" fillId="0" borderId="2" xfId="2" applyNumberFormat="1" applyFont="1" applyFill="1" applyBorder="1" applyAlignment="1"/>
    <xf numFmtId="0" fontId="6" fillId="0" borderId="2" xfId="3" applyFont="1" applyFill="1" applyBorder="1" applyAlignment="1"/>
    <xf numFmtId="0" fontId="8" fillId="0" borderId="2" xfId="4" applyFont="1" applyFill="1" applyBorder="1"/>
    <xf numFmtId="0" fontId="8" fillId="0" borderId="2" xfId="4" applyFont="1" applyBorder="1"/>
    <xf numFmtId="3" fontId="8" fillId="0" borderId="2" xfId="4" applyNumberFormat="1" applyFont="1" applyBorder="1"/>
    <xf numFmtId="0" fontId="3" fillId="0" borderId="0" xfId="5" applyFont="1" applyBorder="1" applyAlignment="1">
      <alignment horizontal="left"/>
    </xf>
    <xf numFmtId="0" fontId="3" fillId="0" borderId="2" xfId="5" applyFont="1" applyFill="1" applyBorder="1" applyAlignment="1">
      <alignment horizontal="left"/>
    </xf>
    <xf numFmtId="0" fontId="9" fillId="0" borderId="0" xfId="4" applyFont="1" applyBorder="1" applyAlignment="1" applyProtection="1">
      <alignment horizontal="left"/>
    </xf>
    <xf numFmtId="0" fontId="10" fillId="0" borderId="0" xfId="4" applyFont="1" applyBorder="1" applyAlignment="1" applyProtection="1">
      <alignment horizontal="center"/>
    </xf>
    <xf numFmtId="0" fontId="8" fillId="0" borderId="0" xfId="4" applyFont="1" applyBorder="1" applyAlignment="1">
      <alignment horizontal="left"/>
    </xf>
    <xf numFmtId="0" fontId="8" fillId="0" borderId="0" xfId="4" applyFont="1" applyBorder="1" applyAlignment="1">
      <alignment horizontal="centerContinuous"/>
    </xf>
    <xf numFmtId="3" fontId="8" fillId="0" borderId="0" xfId="4" applyNumberFormat="1" applyFont="1" applyBorder="1" applyAlignment="1">
      <alignment horizontal="centerContinuous"/>
    </xf>
    <xf numFmtId="4" fontId="8" fillId="0" borderId="0" xfId="4" applyNumberFormat="1" applyFont="1"/>
    <xf numFmtId="3" fontId="10" fillId="2" borderId="4" xfId="4" applyNumberFormat="1" applyFont="1" applyFill="1" applyBorder="1" applyAlignment="1" applyProtection="1">
      <alignment horizontal="center" vertical="center" wrapText="1"/>
    </xf>
    <xf numFmtId="3" fontId="10" fillId="2" borderId="5" xfId="4" applyNumberFormat="1" applyFont="1" applyFill="1" applyBorder="1" applyAlignment="1" applyProtection="1">
      <alignment horizontal="center" vertical="center" wrapText="1"/>
    </xf>
    <xf numFmtId="3" fontId="10" fillId="2" borderId="3" xfId="4" applyNumberFormat="1" applyFont="1" applyFill="1" applyBorder="1" applyAlignment="1" applyProtection="1">
      <alignment horizontal="center" vertical="center" wrapText="1"/>
    </xf>
    <xf numFmtId="3" fontId="10" fillId="2" borderId="6" xfId="4" applyNumberFormat="1" applyFont="1" applyFill="1" applyBorder="1" applyAlignment="1" applyProtection="1">
      <alignment horizontal="center" vertical="center" wrapText="1"/>
    </xf>
    <xf numFmtId="0" fontId="8" fillId="0" borderId="0" xfId="4" applyFont="1" applyBorder="1" applyAlignment="1">
      <alignment horizontal="center"/>
    </xf>
    <xf numFmtId="3" fontId="10" fillId="2" borderId="8" xfId="4" applyNumberFormat="1" applyFont="1" applyFill="1" applyBorder="1" applyAlignment="1" applyProtection="1">
      <alignment horizontal="center" vertical="center" wrapText="1"/>
    </xf>
    <xf numFmtId="3" fontId="10" fillId="2" borderId="7" xfId="4" applyNumberFormat="1" applyFont="1" applyFill="1" applyBorder="1" applyAlignment="1" applyProtection="1">
      <alignment horizontal="center" vertical="center" wrapText="1"/>
    </xf>
    <xf numFmtId="3" fontId="10" fillId="2" borderId="10" xfId="4" applyNumberFormat="1" applyFont="1" applyFill="1" applyBorder="1" applyAlignment="1" applyProtection="1">
      <alignment horizontal="center" vertical="center" wrapText="1"/>
    </xf>
    <xf numFmtId="166" fontId="10" fillId="3" borderId="11" xfId="4" applyNumberFormat="1" applyFont="1" applyFill="1" applyBorder="1" applyAlignment="1">
      <alignment horizontal="center" vertical="center"/>
    </xf>
    <xf numFmtId="0" fontId="10" fillId="3" borderId="12" xfId="4" applyFont="1" applyFill="1" applyBorder="1" applyAlignment="1">
      <alignment horizontal="center" vertical="center"/>
    </xf>
    <xf numFmtId="0" fontId="10" fillId="3" borderId="12" xfId="4" applyFont="1" applyFill="1" applyBorder="1" applyAlignment="1">
      <alignment vertical="center"/>
    </xf>
    <xf numFmtId="3" fontId="8" fillId="3" borderId="12" xfId="4" applyNumberFormat="1" applyFont="1" applyFill="1" applyBorder="1" applyAlignment="1" applyProtection="1">
      <alignment horizontal="center" vertical="center"/>
    </xf>
    <xf numFmtId="3" fontId="8" fillId="3" borderId="13" xfId="4" applyNumberFormat="1" applyFont="1" applyFill="1" applyBorder="1" applyAlignment="1" applyProtection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10" fillId="0" borderId="14" xfId="4" applyFont="1" applyFill="1" applyBorder="1" applyAlignment="1">
      <alignment horizontal="center" vertical="center" textRotation="90" wrapText="1"/>
    </xf>
    <xf numFmtId="0" fontId="10" fillId="0" borderId="15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41" fontId="10" fillId="0" borderId="15" xfId="4" applyNumberFormat="1" applyFont="1" applyFill="1" applyBorder="1" applyAlignment="1" applyProtection="1">
      <alignment horizontal="center" vertical="center" textRotation="90" wrapText="1"/>
    </xf>
    <xf numFmtId="41" fontId="10" fillId="0" borderId="15" xfId="4" applyNumberFormat="1" applyFont="1" applyFill="1" applyBorder="1" applyAlignment="1" applyProtection="1">
      <alignment horizontal="center" vertical="center" wrapText="1"/>
    </xf>
    <xf numFmtId="44" fontId="10" fillId="0" borderId="15" xfId="4" applyNumberFormat="1" applyFont="1" applyFill="1" applyBorder="1" applyAlignment="1" applyProtection="1">
      <alignment horizontal="center" vertical="center" wrapText="1"/>
    </xf>
    <xf numFmtId="167" fontId="10" fillId="0" borderId="16" xfId="4" applyNumberFormat="1" applyFont="1" applyFill="1" applyBorder="1" applyAlignment="1" applyProtection="1">
      <alignment horizontal="center" vertical="center" wrapText="1"/>
    </xf>
    <xf numFmtId="166" fontId="10" fillId="3" borderId="17" xfId="4" applyNumberFormat="1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left" vertical="center"/>
    </xf>
    <xf numFmtId="0" fontId="10" fillId="3" borderId="19" xfId="4" applyFont="1" applyFill="1" applyBorder="1" applyAlignment="1">
      <alignment horizontal="left" vertical="center"/>
    </xf>
    <xf numFmtId="0" fontId="10" fillId="3" borderId="19" xfId="4" applyFont="1" applyFill="1" applyBorder="1" applyAlignment="1">
      <alignment vertical="center"/>
    </xf>
    <xf numFmtId="3" fontId="8" fillId="3" borderId="19" xfId="4" applyNumberFormat="1" applyFont="1" applyFill="1" applyBorder="1" applyAlignment="1" applyProtection="1">
      <alignment horizontal="center" vertical="center"/>
    </xf>
    <xf numFmtId="3" fontId="8" fillId="3" borderId="20" xfId="4" applyNumberFormat="1" applyFont="1" applyFill="1" applyBorder="1" applyAlignment="1" applyProtection="1">
      <alignment horizontal="center" vertical="center"/>
    </xf>
    <xf numFmtId="0" fontId="8" fillId="0" borderId="0" xfId="4" applyFont="1" applyBorder="1" applyAlignment="1">
      <alignment vertical="center"/>
    </xf>
    <xf numFmtId="166" fontId="10" fillId="0" borderId="21" xfId="4" applyNumberFormat="1" applyFont="1" applyFill="1" applyBorder="1" applyAlignment="1">
      <alignment horizontal="center" vertical="center"/>
    </xf>
    <xf numFmtId="0" fontId="8" fillId="0" borderId="22" xfId="6" applyFont="1" applyFill="1" applyBorder="1" applyAlignment="1">
      <alignment vertical="center"/>
    </xf>
    <xf numFmtId="9" fontId="8" fillId="0" borderId="22" xfId="6" applyNumberFormat="1" applyFont="1" applyFill="1" applyBorder="1" applyAlignment="1">
      <alignment horizontal="right" vertical="center"/>
    </xf>
    <xf numFmtId="0" fontId="8" fillId="0" borderId="22" xfId="4" applyFont="1" applyFill="1" applyBorder="1" applyAlignment="1">
      <alignment horizontal="center" vertical="center"/>
    </xf>
    <xf numFmtId="41" fontId="8" fillId="0" borderId="22" xfId="4" applyNumberFormat="1" applyFont="1" applyFill="1" applyBorder="1" applyAlignment="1">
      <alignment vertical="center"/>
    </xf>
    <xf numFmtId="41" fontId="8" fillId="0" borderId="22" xfId="4" applyNumberFormat="1" applyFont="1" applyFill="1" applyBorder="1" applyAlignment="1" applyProtection="1">
      <alignment horizontal="right" vertical="center"/>
    </xf>
    <xf numFmtId="44" fontId="8" fillId="0" borderId="21" xfId="4" applyNumberFormat="1" applyFont="1" applyFill="1" applyBorder="1" applyAlignment="1" applyProtection="1">
      <alignment horizontal="right" vertical="center"/>
    </xf>
    <xf numFmtId="44" fontId="8" fillId="0" borderId="24" xfId="4" applyNumberFormat="1" applyFont="1" applyFill="1" applyBorder="1" applyAlignment="1" applyProtection="1">
      <alignment horizontal="right" vertical="center"/>
    </xf>
    <xf numFmtId="166" fontId="10" fillId="0" borderId="25" xfId="4" applyNumberFormat="1" applyFont="1" applyFill="1" applyBorder="1" applyAlignment="1">
      <alignment horizontal="center" vertical="center"/>
    </xf>
    <xf numFmtId="0" fontId="8" fillId="0" borderId="26" xfId="6" applyFont="1" applyFill="1" applyBorder="1" applyAlignment="1">
      <alignment vertical="center"/>
    </xf>
    <xf numFmtId="9" fontId="8" fillId="0" borderId="26" xfId="6" applyNumberFormat="1" applyFont="1" applyFill="1" applyBorder="1" applyAlignment="1">
      <alignment horizontal="right" vertical="center"/>
    </xf>
    <xf numFmtId="0" fontId="8" fillId="0" borderId="26" xfId="4" applyFont="1" applyFill="1" applyBorder="1" applyAlignment="1">
      <alignment horizontal="center" vertical="center"/>
    </xf>
    <xf numFmtId="41" fontId="8" fillId="0" borderId="26" xfId="4" applyNumberFormat="1" applyFont="1" applyFill="1" applyBorder="1" applyAlignment="1">
      <alignment vertical="center"/>
    </xf>
    <xf numFmtId="41" fontId="8" fillId="0" borderId="26" xfId="4" applyNumberFormat="1" applyFont="1" applyFill="1" applyBorder="1" applyAlignment="1" applyProtection="1">
      <alignment horizontal="right" vertical="center"/>
    </xf>
    <xf numFmtId="44" fontId="8" fillId="0" borderId="25" xfId="4" applyNumberFormat="1" applyFont="1" applyFill="1" applyBorder="1" applyAlignment="1" applyProtection="1">
      <alignment horizontal="right" vertical="center"/>
    </xf>
    <xf numFmtId="168" fontId="8" fillId="0" borderId="0" xfId="4" applyNumberFormat="1" applyFont="1" applyBorder="1" applyAlignment="1">
      <alignment vertical="center"/>
    </xf>
    <xf numFmtId="9" fontId="11" fillId="4" borderId="30" xfId="4" applyNumberFormat="1" applyFont="1" applyFill="1" applyBorder="1" applyAlignment="1">
      <alignment horizontal="right" vertical="center"/>
    </xf>
    <xf numFmtId="0" fontId="11" fillId="4" borderId="30" xfId="4" applyFont="1" applyFill="1" applyBorder="1" applyAlignment="1">
      <alignment horizontal="center" vertical="center"/>
    </xf>
    <xf numFmtId="41" fontId="11" fillId="4" borderId="30" xfId="4" applyNumberFormat="1" applyFont="1" applyFill="1" applyBorder="1" applyAlignment="1">
      <alignment vertical="center"/>
    </xf>
    <xf numFmtId="41" fontId="11" fillId="4" borderId="31" xfId="4" applyNumberFormat="1" applyFont="1" applyFill="1" applyBorder="1" applyAlignment="1" applyProtection="1">
      <alignment horizontal="right" vertical="center"/>
    </xf>
    <xf numFmtId="44" fontId="11" fillId="4" borderId="33" xfId="4" applyNumberFormat="1" applyFont="1" applyFill="1" applyBorder="1" applyAlignment="1" applyProtection="1">
      <alignment horizontal="right" vertical="center"/>
    </xf>
    <xf numFmtId="44" fontId="11" fillId="4" borderId="31" xfId="4" applyNumberFormat="1" applyFont="1" applyFill="1" applyBorder="1" applyAlignment="1" applyProtection="1">
      <alignment horizontal="right" vertical="center"/>
    </xf>
    <xf numFmtId="0" fontId="11" fillId="0" borderId="0" xfId="4" applyFont="1" applyBorder="1" applyAlignment="1">
      <alignment vertical="center"/>
    </xf>
    <xf numFmtId="0" fontId="11" fillId="0" borderId="0" xfId="4" applyFont="1" applyBorder="1"/>
    <xf numFmtId="41" fontId="10" fillId="3" borderId="19" xfId="4" applyNumberFormat="1" applyFont="1" applyFill="1" applyBorder="1" applyAlignment="1">
      <alignment vertical="center"/>
    </xf>
    <xf numFmtId="41" fontId="8" fillId="3" borderId="19" xfId="4" applyNumberFormat="1" applyFont="1" applyFill="1" applyBorder="1" applyAlignment="1" applyProtection="1">
      <alignment horizontal="center" vertical="center"/>
    </xf>
    <xf numFmtId="44" fontId="8" fillId="3" borderId="19" xfId="4" applyNumberFormat="1" applyFont="1" applyFill="1" applyBorder="1" applyAlignment="1" applyProtection="1">
      <alignment horizontal="center" vertical="center"/>
    </xf>
    <xf numFmtId="167" fontId="8" fillId="3" borderId="20" xfId="4" applyNumberFormat="1" applyFont="1" applyFill="1" applyBorder="1" applyAlignment="1" applyProtection="1">
      <alignment horizontal="center" vertical="center"/>
    </xf>
    <xf numFmtId="40" fontId="8" fillId="0" borderId="0" xfId="4" applyNumberFormat="1" applyFont="1" applyBorder="1" applyAlignment="1">
      <alignment vertical="center"/>
    </xf>
    <xf numFmtId="169" fontId="8" fillId="0" borderId="0" xfId="4" applyNumberFormat="1" applyFont="1" applyBorder="1" applyAlignment="1">
      <alignment vertical="center"/>
    </xf>
    <xf numFmtId="166" fontId="10" fillId="0" borderId="35" xfId="4" applyNumberFormat="1" applyFont="1" applyFill="1" applyBorder="1" applyAlignment="1">
      <alignment horizontal="center" vertical="center"/>
    </xf>
    <xf numFmtId="0" fontId="8" fillId="0" borderId="36" xfId="6" applyFont="1" applyFill="1" applyBorder="1" applyAlignment="1">
      <alignment vertical="center"/>
    </xf>
    <xf numFmtId="9" fontId="8" fillId="0" borderId="36" xfId="6" applyNumberFormat="1" applyFont="1" applyFill="1" applyBorder="1" applyAlignment="1">
      <alignment horizontal="right" vertical="center"/>
    </xf>
    <xf numFmtId="0" fontId="8" fillId="0" borderId="36" xfId="4" applyFont="1" applyFill="1" applyBorder="1" applyAlignment="1">
      <alignment horizontal="center" vertical="center"/>
    </xf>
    <xf numFmtId="41" fontId="8" fillId="0" borderId="36" xfId="4" applyNumberFormat="1" applyFont="1" applyFill="1" applyBorder="1" applyAlignment="1">
      <alignment vertical="center"/>
    </xf>
    <xf numFmtId="44" fontId="8" fillId="0" borderId="35" xfId="4" applyNumberFormat="1" applyFont="1" applyFill="1" applyBorder="1" applyAlignment="1" applyProtection="1">
      <alignment horizontal="right" vertical="center"/>
    </xf>
    <xf numFmtId="44" fontId="8" fillId="0" borderId="37" xfId="4" applyNumberFormat="1" applyFont="1" applyFill="1" applyBorder="1" applyAlignment="1" applyProtection="1">
      <alignment horizontal="right" vertical="center"/>
    </xf>
    <xf numFmtId="44" fontId="8" fillId="0" borderId="38" xfId="4" applyNumberFormat="1" applyFont="1" applyFill="1" applyBorder="1" applyAlignment="1" applyProtection="1">
      <alignment horizontal="right" vertical="center"/>
    </xf>
    <xf numFmtId="166" fontId="10" fillId="0" borderId="39" xfId="4" applyNumberFormat="1" applyFont="1" applyFill="1" applyBorder="1" applyAlignment="1">
      <alignment horizontal="center" vertical="center"/>
    </xf>
    <xf numFmtId="0" fontId="8" fillId="0" borderId="28" xfId="4" applyFont="1" applyFill="1" applyBorder="1" applyAlignment="1">
      <alignment horizontal="center" vertical="center"/>
    </xf>
    <xf numFmtId="44" fontId="8" fillId="0" borderId="39" xfId="4" applyNumberFormat="1" applyFont="1" applyFill="1" applyBorder="1" applyAlignment="1" applyProtection="1">
      <alignment horizontal="right" vertical="center"/>
    </xf>
    <xf numFmtId="0" fontId="11" fillId="0" borderId="29" xfId="4" applyFont="1" applyFill="1" applyBorder="1" applyAlignment="1">
      <alignment horizontal="right" vertical="center"/>
    </xf>
    <xf numFmtId="0" fontId="11" fillId="0" borderId="30" xfId="4" applyFont="1" applyFill="1" applyBorder="1" applyAlignment="1">
      <alignment horizontal="right" vertical="center"/>
    </xf>
    <xf numFmtId="9" fontId="11" fillId="0" borderId="30" xfId="4" applyNumberFormat="1" applyFont="1" applyFill="1" applyBorder="1" applyAlignment="1">
      <alignment horizontal="right" vertical="center"/>
    </xf>
    <xf numFmtId="0" fontId="11" fillId="0" borderId="30" xfId="4" applyFont="1" applyFill="1" applyBorder="1" applyAlignment="1">
      <alignment horizontal="center" vertical="center"/>
    </xf>
    <xf numFmtId="41" fontId="11" fillId="0" borderId="30" xfId="4" applyNumberFormat="1" applyFont="1" applyFill="1" applyBorder="1" applyAlignment="1">
      <alignment vertical="center"/>
    </xf>
    <xf numFmtId="41" fontId="11" fillId="0" borderId="30" xfId="4" applyNumberFormat="1" applyFont="1" applyFill="1" applyBorder="1" applyAlignment="1" applyProtection="1">
      <alignment horizontal="right" vertical="center"/>
    </xf>
    <xf numFmtId="44" fontId="11" fillId="0" borderId="30" xfId="4" applyNumberFormat="1" applyFont="1" applyFill="1" applyBorder="1" applyAlignment="1" applyProtection="1">
      <alignment horizontal="right" vertical="center"/>
    </xf>
    <xf numFmtId="167" fontId="11" fillId="0" borderId="34" xfId="4" applyNumberFormat="1" applyFont="1" applyFill="1" applyBorder="1" applyAlignment="1" applyProtection="1">
      <alignment horizontal="right" vertical="center"/>
    </xf>
    <xf numFmtId="0" fontId="11" fillId="5" borderId="29" xfId="4" applyFont="1" applyFill="1" applyBorder="1" applyAlignment="1">
      <alignment horizontal="left" vertical="center"/>
    </xf>
    <xf numFmtId="9" fontId="11" fillId="5" borderId="30" xfId="4" applyNumberFormat="1" applyFont="1" applyFill="1" applyBorder="1" applyAlignment="1">
      <alignment horizontal="right" vertical="center"/>
    </xf>
    <xf numFmtId="0" fontId="11" fillId="5" borderId="30" xfId="4" applyFont="1" applyFill="1" applyBorder="1" applyAlignment="1">
      <alignment horizontal="center" vertical="center"/>
    </xf>
    <xf numFmtId="41" fontId="11" fillId="5" borderId="30" xfId="4" applyNumberFormat="1" applyFont="1" applyFill="1" applyBorder="1" applyAlignment="1">
      <alignment vertical="center"/>
    </xf>
    <xf numFmtId="41" fontId="11" fillId="5" borderId="31" xfId="4" applyNumberFormat="1" applyFont="1" applyFill="1" applyBorder="1" applyAlignment="1">
      <alignment vertical="center"/>
    </xf>
    <xf numFmtId="44" fontId="11" fillId="5" borderId="33" xfId="4" applyNumberFormat="1" applyFont="1" applyFill="1" applyBorder="1" applyAlignment="1">
      <alignment vertical="center"/>
    </xf>
    <xf numFmtId="44" fontId="11" fillId="5" borderId="34" xfId="4" applyNumberFormat="1" applyFont="1" applyFill="1" applyBorder="1" applyAlignment="1">
      <alignment vertical="center"/>
    </xf>
    <xf numFmtId="44" fontId="11" fillId="5" borderId="31" xfId="4" applyNumberFormat="1" applyFont="1" applyFill="1" applyBorder="1" applyAlignment="1">
      <alignment vertical="center"/>
    </xf>
    <xf numFmtId="167" fontId="11" fillId="5" borderId="34" xfId="4" applyNumberFormat="1" applyFont="1" applyFill="1" applyBorder="1" applyAlignment="1">
      <alignment vertical="center"/>
    </xf>
    <xf numFmtId="0" fontId="11" fillId="0" borderId="29" xfId="4" applyFont="1" applyFill="1" applyBorder="1" applyAlignment="1">
      <alignment horizontal="left" vertical="center"/>
    </xf>
    <xf numFmtId="0" fontId="11" fillId="0" borderId="41" xfId="4" applyFont="1" applyFill="1" applyBorder="1" applyAlignment="1">
      <alignment horizontal="right" vertical="center"/>
    </xf>
    <xf numFmtId="9" fontId="11" fillId="0" borderId="41" xfId="4" applyNumberFormat="1" applyFont="1" applyFill="1" applyBorder="1" applyAlignment="1">
      <alignment horizontal="right" vertical="center"/>
    </xf>
    <xf numFmtId="0" fontId="11" fillId="0" borderId="41" xfId="4" applyFont="1" applyFill="1" applyBorder="1" applyAlignment="1">
      <alignment horizontal="center" vertical="center"/>
    </xf>
    <xf numFmtId="41" fontId="11" fillId="0" borderId="41" xfId="4" applyNumberFormat="1" applyFont="1" applyFill="1" applyBorder="1" applyAlignment="1">
      <alignment vertical="center"/>
    </xf>
    <xf numFmtId="44" fontId="11" fillId="0" borderId="41" xfId="4" applyNumberFormat="1" applyFont="1" applyFill="1" applyBorder="1" applyAlignment="1">
      <alignment vertical="center"/>
    </xf>
    <xf numFmtId="167" fontId="11" fillId="0" borderId="42" xfId="4" applyNumberFormat="1" applyFont="1" applyFill="1" applyBorder="1" applyAlignment="1">
      <alignment vertical="center"/>
    </xf>
    <xf numFmtId="0" fontId="10" fillId="3" borderId="43" xfId="4" applyFont="1" applyFill="1" applyBorder="1" applyAlignment="1">
      <alignment horizontal="center" vertical="center"/>
    </xf>
    <xf numFmtId="9" fontId="10" fillId="3" borderId="12" xfId="4" applyNumberFormat="1" applyFont="1" applyFill="1" applyBorder="1" applyAlignment="1">
      <alignment horizontal="right" vertical="center"/>
    </xf>
    <xf numFmtId="41" fontId="10" fillId="3" borderId="12" xfId="4" applyNumberFormat="1" applyFont="1" applyFill="1" applyBorder="1" applyAlignment="1">
      <alignment vertical="center"/>
    </xf>
    <xf numFmtId="41" fontId="8" fillId="3" borderId="12" xfId="4" applyNumberFormat="1" applyFont="1" applyFill="1" applyBorder="1" applyAlignment="1" applyProtection="1">
      <alignment horizontal="center" vertical="center"/>
    </xf>
    <xf numFmtId="44" fontId="8" fillId="3" borderId="12" xfId="4" applyNumberFormat="1" applyFont="1" applyFill="1" applyBorder="1" applyAlignment="1" applyProtection="1">
      <alignment horizontal="center" vertical="center"/>
    </xf>
    <xf numFmtId="167" fontId="8" fillId="3" borderId="13" xfId="4" applyNumberFormat="1" applyFont="1" applyFill="1" applyBorder="1" applyAlignment="1" applyProtection="1">
      <alignment horizontal="center" vertical="center"/>
    </xf>
    <xf numFmtId="0" fontId="8" fillId="0" borderId="26" xfId="6" applyFont="1" applyFill="1" applyBorder="1" applyAlignment="1">
      <alignment vertical="center" wrapText="1"/>
    </xf>
    <xf numFmtId="170" fontId="8" fillId="0" borderId="26" xfId="4" applyNumberFormat="1" applyFont="1" applyFill="1" applyBorder="1" applyAlignment="1">
      <alignment vertical="center"/>
    </xf>
    <xf numFmtId="41" fontId="11" fillId="6" borderId="30" xfId="4" applyNumberFormat="1" applyFont="1" applyFill="1" applyBorder="1" applyAlignment="1" applyProtection="1">
      <alignment horizontal="right" vertical="center"/>
    </xf>
    <xf numFmtId="41" fontId="11" fillId="6" borderId="31" xfId="4" applyNumberFormat="1" applyFont="1" applyFill="1" applyBorder="1" applyAlignment="1" applyProtection="1">
      <alignment horizontal="right" vertical="center"/>
    </xf>
    <xf numFmtId="44" fontId="11" fillId="6" borderId="33" xfId="4" applyNumberFormat="1" applyFont="1" applyFill="1" applyBorder="1" applyAlignment="1" applyProtection="1">
      <alignment horizontal="right" vertical="center"/>
    </xf>
    <xf numFmtId="44" fontId="11" fillId="6" borderId="31" xfId="4" applyNumberFormat="1" applyFont="1" applyFill="1" applyBorder="1" applyAlignment="1" applyProtection="1">
      <alignment horizontal="right" vertical="center"/>
    </xf>
    <xf numFmtId="44" fontId="8" fillId="0" borderId="45" xfId="4" applyNumberFormat="1" applyFont="1" applyFill="1" applyBorder="1" applyAlignment="1" applyProtection="1">
      <alignment horizontal="right" vertical="center"/>
    </xf>
    <xf numFmtId="166" fontId="10" fillId="0" borderId="38" xfId="4" applyNumberFormat="1" applyFont="1" applyFill="1" applyBorder="1" applyAlignment="1">
      <alignment horizontal="center" vertical="center"/>
    </xf>
    <xf numFmtId="9" fontId="8" fillId="0" borderId="44" xfId="6" applyNumberFormat="1" applyFont="1" applyFill="1" applyBorder="1" applyAlignment="1">
      <alignment horizontal="right" vertical="center"/>
    </xf>
    <xf numFmtId="0" fontId="8" fillId="0" borderId="44" xfId="4" applyFont="1" applyFill="1" applyBorder="1" applyAlignment="1">
      <alignment horizontal="center" vertical="center"/>
    </xf>
    <xf numFmtId="41" fontId="8" fillId="0" borderId="44" xfId="4" applyNumberFormat="1" applyFont="1" applyFill="1" applyBorder="1" applyAlignment="1">
      <alignment vertical="center"/>
    </xf>
    <xf numFmtId="44" fontId="8" fillId="0" borderId="0" xfId="4" applyNumberFormat="1" applyFont="1" applyBorder="1" applyAlignment="1">
      <alignment vertical="center"/>
    </xf>
    <xf numFmtId="166" fontId="10" fillId="0" borderId="46" xfId="4" applyNumberFormat="1" applyFont="1" applyFill="1" applyBorder="1" applyAlignment="1">
      <alignment horizontal="center" vertical="center"/>
    </xf>
    <xf numFmtId="0" fontId="12" fillId="0" borderId="41" xfId="4" applyFont="1" applyFill="1" applyBorder="1" applyAlignment="1">
      <alignment horizontal="right" vertical="center"/>
    </xf>
    <xf numFmtId="9" fontId="12" fillId="0" borderId="41" xfId="4" applyNumberFormat="1" applyFont="1" applyFill="1" applyBorder="1" applyAlignment="1">
      <alignment horizontal="right" vertical="center"/>
    </xf>
    <xf numFmtId="3" fontId="8" fillId="0" borderId="41" xfId="4" applyNumberFormat="1" applyFont="1" applyBorder="1" applyAlignment="1">
      <alignment horizontal="left" vertical="center"/>
    </xf>
    <xf numFmtId="44" fontId="8" fillId="0" borderId="30" xfId="4" applyNumberFormat="1" applyFont="1" applyBorder="1" applyAlignment="1">
      <alignment vertical="center"/>
    </xf>
    <xf numFmtId="167" fontId="8" fillId="0" borderId="34" xfId="4" applyNumberFormat="1" applyFont="1" applyBorder="1" applyAlignment="1">
      <alignment vertical="center"/>
    </xf>
    <xf numFmtId="9" fontId="11" fillId="2" borderId="48" xfId="4" applyNumberFormat="1" applyFont="1" applyFill="1" applyBorder="1" applyAlignment="1">
      <alignment horizontal="right" vertical="center"/>
    </xf>
    <xf numFmtId="0" fontId="11" fillId="2" borderId="48" xfId="4" applyFont="1" applyFill="1" applyBorder="1" applyAlignment="1">
      <alignment horizontal="right" vertical="center"/>
    </xf>
    <xf numFmtId="0" fontId="11" fillId="2" borderId="48" xfId="4" applyFont="1" applyFill="1" applyBorder="1" applyAlignment="1">
      <alignment vertical="center"/>
    </xf>
    <xf numFmtId="3" fontId="11" fillId="2" borderId="49" xfId="4" applyNumberFormat="1" applyFont="1" applyFill="1" applyBorder="1" applyAlignment="1">
      <alignment vertical="center"/>
    </xf>
    <xf numFmtId="44" fontId="11" fillId="2" borderId="51" xfId="4" applyNumberFormat="1" applyFont="1" applyFill="1" applyBorder="1" applyAlignment="1">
      <alignment vertical="center"/>
    </xf>
    <xf numFmtId="44" fontId="11" fillId="2" borderId="52" xfId="4" applyNumberFormat="1" applyFont="1" applyFill="1" applyBorder="1" applyAlignment="1">
      <alignment vertical="center"/>
    </xf>
    <xf numFmtId="167" fontId="11" fillId="2" borderId="52" xfId="4" applyNumberFormat="1" applyFont="1" applyFill="1" applyBorder="1" applyAlignment="1">
      <alignment vertical="center"/>
    </xf>
    <xf numFmtId="0" fontId="8" fillId="0" borderId="0" xfId="4" applyFont="1" applyAlignment="1">
      <alignment vertical="center"/>
    </xf>
    <xf numFmtId="3" fontId="8" fillId="0" borderId="0" xfId="4" applyNumberFormat="1" applyFont="1" applyAlignment="1">
      <alignment vertical="center"/>
    </xf>
    <xf numFmtId="0" fontId="8" fillId="0" borderId="0" xfId="7" applyFont="1" applyAlignment="1">
      <alignment vertical="center"/>
    </xf>
    <xf numFmtId="4" fontId="8" fillId="0" borderId="0" xfId="4" applyNumberFormat="1" applyFont="1" applyAlignment="1">
      <alignment vertical="center"/>
    </xf>
    <xf numFmtId="10" fontId="8" fillId="0" borderId="0" xfId="4" applyNumberFormat="1" applyFont="1" applyBorder="1" applyAlignment="1">
      <alignment vertical="center"/>
    </xf>
    <xf numFmtId="10" fontId="8" fillId="0" borderId="0" xfId="4" applyNumberFormat="1" applyFont="1" applyAlignment="1">
      <alignment vertical="center"/>
    </xf>
    <xf numFmtId="0" fontId="8" fillId="0" borderId="0" xfId="4" applyFont="1"/>
    <xf numFmtId="3" fontId="8" fillId="0" borderId="0" xfId="4" applyNumberFormat="1" applyFont="1"/>
    <xf numFmtId="44" fontId="8" fillId="0" borderId="53" xfId="4" applyNumberFormat="1" applyFont="1" applyFill="1" applyBorder="1" applyAlignment="1" applyProtection="1">
      <alignment horizontal="right" vertical="center"/>
    </xf>
    <xf numFmtId="44" fontId="8" fillId="0" borderId="54" xfId="4" applyNumberFormat="1" applyFont="1" applyFill="1" applyBorder="1" applyAlignment="1" applyProtection="1">
      <alignment horizontal="right" vertical="center"/>
    </xf>
    <xf numFmtId="44" fontId="11" fillId="4" borderId="29" xfId="4" applyNumberFormat="1" applyFont="1" applyFill="1" applyBorder="1" applyAlignment="1" applyProtection="1">
      <alignment horizontal="right" vertical="center"/>
    </xf>
    <xf numFmtId="167" fontId="8" fillId="0" borderId="55" xfId="4" applyNumberFormat="1" applyFont="1" applyFill="1" applyBorder="1" applyAlignment="1" applyProtection="1">
      <alignment horizontal="right" vertical="center"/>
    </xf>
    <xf numFmtId="167" fontId="8" fillId="0" borderId="56" xfId="4" applyNumberFormat="1" applyFont="1" applyFill="1" applyBorder="1" applyAlignment="1" applyProtection="1">
      <alignment horizontal="right" vertical="center"/>
    </xf>
    <xf numFmtId="167" fontId="11" fillId="4" borderId="57" xfId="4" applyNumberFormat="1" applyFont="1" applyFill="1" applyBorder="1" applyAlignment="1" applyProtection="1">
      <alignment horizontal="right" vertical="center"/>
    </xf>
    <xf numFmtId="44" fontId="11" fillId="6" borderId="29" xfId="4" applyNumberFormat="1" applyFont="1" applyFill="1" applyBorder="1" applyAlignment="1" applyProtection="1">
      <alignment horizontal="right" vertical="center"/>
    </xf>
    <xf numFmtId="167" fontId="11" fillId="6" borderId="57" xfId="4" applyNumberFormat="1" applyFont="1" applyFill="1" applyBorder="1" applyAlignment="1" applyProtection="1">
      <alignment horizontal="right" vertical="center"/>
    </xf>
    <xf numFmtId="3" fontId="10" fillId="2" borderId="62" xfId="4" applyNumberFormat="1" applyFont="1" applyFill="1" applyBorder="1" applyAlignment="1" applyProtection="1">
      <alignment horizontal="center" vertical="center" wrapText="1"/>
    </xf>
    <xf numFmtId="3" fontId="10" fillId="2" borderId="63" xfId="4" applyNumberFormat="1" applyFont="1" applyFill="1" applyBorder="1" applyAlignment="1" applyProtection="1">
      <alignment horizontal="center" vertical="center" wrapText="1"/>
    </xf>
    <xf numFmtId="0" fontId="11" fillId="2" borderId="48" xfId="4" applyFont="1" applyFill="1" applyBorder="1" applyAlignment="1">
      <alignment horizontal="right" vertical="center"/>
    </xf>
    <xf numFmtId="0" fontId="11" fillId="5" borderId="30" xfId="4" applyFont="1" applyFill="1" applyBorder="1" applyAlignment="1">
      <alignment horizontal="right" vertical="center"/>
    </xf>
    <xf numFmtId="0" fontId="14" fillId="0" borderId="1" xfId="0" applyFont="1" applyBorder="1"/>
    <xf numFmtId="0" fontId="15" fillId="0" borderId="0" xfId="4" applyFont="1" applyBorder="1"/>
    <xf numFmtId="0" fontId="15" fillId="0" borderId="1" xfId="4" applyFont="1" applyBorder="1"/>
    <xf numFmtId="0" fontId="15" fillId="0" borderId="2" xfId="4" applyFont="1" applyBorder="1"/>
    <xf numFmtId="1" fontId="8" fillId="0" borderId="0" xfId="4" applyNumberFormat="1" applyFont="1" applyBorder="1" applyAlignment="1">
      <alignment horizontal="centerContinuous"/>
    </xf>
    <xf numFmtId="1" fontId="10" fillId="2" borderId="5" xfId="4" applyNumberFormat="1" applyFont="1" applyFill="1" applyBorder="1" applyAlignment="1" applyProtection="1">
      <alignment horizontal="center" vertical="center" wrapText="1"/>
    </xf>
    <xf numFmtId="1" fontId="10" fillId="2" borderId="9" xfId="4" applyNumberFormat="1" applyFont="1" applyFill="1" applyBorder="1" applyAlignment="1" applyProtection="1">
      <alignment horizontal="center" vertical="center" wrapText="1"/>
    </xf>
    <xf numFmtId="1" fontId="8" fillId="3" borderId="12" xfId="4" applyNumberFormat="1" applyFont="1" applyFill="1" applyBorder="1" applyAlignment="1" applyProtection="1">
      <alignment horizontal="center" vertical="center"/>
    </xf>
    <xf numFmtId="3" fontId="15" fillId="3" borderId="13" xfId="4" applyNumberFormat="1" applyFont="1" applyFill="1" applyBorder="1" applyAlignment="1" applyProtection="1">
      <alignment horizontal="center" vertical="center"/>
    </xf>
    <xf numFmtId="1" fontId="10" fillId="0" borderId="15" xfId="4" applyNumberFormat="1" applyFont="1" applyFill="1" applyBorder="1" applyAlignment="1" applyProtection="1">
      <alignment horizontal="center" vertical="center" wrapText="1"/>
    </xf>
    <xf numFmtId="167" fontId="16" fillId="0" borderId="16" xfId="4" applyNumberFormat="1" applyFont="1" applyFill="1" applyBorder="1" applyAlignment="1" applyProtection="1">
      <alignment horizontal="center" vertical="center" wrapText="1"/>
    </xf>
    <xf numFmtId="1" fontId="8" fillId="3" borderId="19" xfId="4" applyNumberFormat="1" applyFont="1" applyFill="1" applyBorder="1" applyAlignment="1" applyProtection="1">
      <alignment horizontal="center" vertical="center"/>
    </xf>
    <xf numFmtId="43" fontId="8" fillId="3" borderId="19" xfId="4" applyNumberFormat="1" applyFont="1" applyFill="1" applyBorder="1" applyAlignment="1" applyProtection="1">
      <alignment horizontal="center" vertical="center"/>
    </xf>
    <xf numFmtId="3" fontId="15" fillId="3" borderId="20" xfId="4" applyNumberFormat="1" applyFont="1" applyFill="1" applyBorder="1" applyAlignment="1" applyProtection="1">
      <alignment horizontal="center" vertical="center"/>
    </xf>
    <xf numFmtId="171" fontId="8" fillId="0" borderId="22" xfId="6" applyNumberFormat="1" applyFont="1" applyFill="1" applyBorder="1" applyAlignment="1">
      <alignment vertical="center"/>
    </xf>
    <xf numFmtId="172" fontId="8" fillId="0" borderId="22" xfId="4" applyNumberFormat="1" applyFont="1" applyFill="1" applyBorder="1" applyAlignment="1" applyProtection="1">
      <alignment horizontal="right" vertical="center"/>
    </xf>
    <xf numFmtId="43" fontId="8" fillId="0" borderId="53" xfId="4" applyNumberFormat="1" applyFont="1" applyFill="1" applyBorder="1" applyAlignment="1" applyProtection="1">
      <alignment horizontal="right" vertical="center"/>
    </xf>
    <xf numFmtId="171" fontId="8" fillId="0" borderId="26" xfId="6" applyNumberFormat="1" applyFont="1" applyFill="1" applyBorder="1" applyAlignment="1">
      <alignment vertical="center"/>
    </xf>
    <xf numFmtId="43" fontId="8" fillId="0" borderId="54" xfId="4" applyNumberFormat="1" applyFont="1" applyFill="1" applyBorder="1" applyAlignment="1" applyProtection="1">
      <alignment horizontal="right" vertical="center"/>
    </xf>
    <xf numFmtId="171" fontId="8" fillId="0" borderId="28" xfId="6" applyNumberFormat="1" applyFont="1" applyFill="1" applyBorder="1" applyAlignment="1">
      <alignment vertical="center"/>
    </xf>
    <xf numFmtId="9" fontId="8" fillId="0" borderId="28" xfId="6" applyNumberFormat="1" applyFont="1" applyFill="1" applyBorder="1" applyAlignment="1">
      <alignment horizontal="right" vertical="center"/>
    </xf>
    <xf numFmtId="41" fontId="8" fillId="0" borderId="28" xfId="4" applyNumberFormat="1" applyFont="1" applyFill="1" applyBorder="1" applyAlignment="1">
      <alignment vertical="center"/>
    </xf>
    <xf numFmtId="41" fontId="8" fillId="0" borderId="28" xfId="4" applyNumberFormat="1" applyFont="1" applyFill="1" applyBorder="1" applyAlignment="1" applyProtection="1">
      <alignment horizontal="right" vertical="center"/>
    </xf>
    <xf numFmtId="172" fontId="11" fillId="4" borderId="32" xfId="4" applyNumberFormat="1" applyFont="1" applyFill="1" applyBorder="1" applyAlignment="1" applyProtection="1">
      <alignment horizontal="right" vertical="center"/>
    </xf>
    <xf numFmtId="43" fontId="11" fillId="4" borderId="29" xfId="4" applyNumberFormat="1" applyFont="1" applyFill="1" applyBorder="1" applyAlignment="1" applyProtection="1">
      <alignment horizontal="right" vertical="center"/>
    </xf>
    <xf numFmtId="167" fontId="17" fillId="4" borderId="57" xfId="4" applyNumberFormat="1" applyFont="1" applyFill="1" applyBorder="1" applyAlignment="1" applyProtection="1">
      <alignment horizontal="right" vertical="center"/>
    </xf>
    <xf numFmtId="172" fontId="8" fillId="3" borderId="19" xfId="4" applyNumberFormat="1" applyFont="1" applyFill="1" applyBorder="1" applyAlignment="1" applyProtection="1">
      <alignment horizontal="center" vertical="center"/>
    </xf>
    <xf numFmtId="167" fontId="15" fillId="3" borderId="20" xfId="4" applyNumberFormat="1" applyFont="1" applyFill="1" applyBorder="1" applyAlignment="1" applyProtection="1">
      <alignment horizontal="center" vertical="center"/>
    </xf>
    <xf numFmtId="172" fontId="8" fillId="0" borderId="23" xfId="4" applyNumberFormat="1" applyFont="1" applyFill="1" applyBorder="1" applyAlignment="1" applyProtection="1">
      <alignment horizontal="right" vertical="center"/>
    </xf>
    <xf numFmtId="167" fontId="15" fillId="0" borderId="55" xfId="4" applyNumberFormat="1" applyFont="1" applyFill="1" applyBorder="1" applyAlignment="1" applyProtection="1">
      <alignment horizontal="right" vertical="center"/>
    </xf>
    <xf numFmtId="172" fontId="8" fillId="0" borderId="27" xfId="4" applyNumberFormat="1" applyFont="1" applyFill="1" applyBorder="1" applyAlignment="1" applyProtection="1">
      <alignment horizontal="right" vertical="center"/>
    </xf>
    <xf numFmtId="167" fontId="15" fillId="0" borderId="56" xfId="4" applyNumberFormat="1" applyFont="1" applyFill="1" applyBorder="1" applyAlignment="1" applyProtection="1">
      <alignment horizontal="right" vertical="center"/>
    </xf>
    <xf numFmtId="41" fontId="8" fillId="0" borderId="36" xfId="4" applyNumberFormat="1" applyFont="1" applyFill="1" applyBorder="1" applyAlignment="1" applyProtection="1">
      <alignment horizontal="right" vertical="center"/>
    </xf>
    <xf numFmtId="172" fontId="8" fillId="0" borderId="66" xfId="4" applyNumberFormat="1" applyFont="1" applyFill="1" applyBorder="1" applyAlignment="1" applyProtection="1">
      <alignment horizontal="right" vertical="center"/>
    </xf>
    <xf numFmtId="44" fontId="8" fillId="0" borderId="67" xfId="4" applyNumberFormat="1" applyFont="1" applyFill="1" applyBorder="1" applyAlignment="1" applyProtection="1">
      <alignment horizontal="right" vertical="center"/>
    </xf>
    <xf numFmtId="43" fontId="8" fillId="0" borderId="58" xfId="4" applyNumberFormat="1" applyFont="1" applyFill="1" applyBorder="1" applyAlignment="1" applyProtection="1">
      <alignment horizontal="right" vertical="center"/>
    </xf>
    <xf numFmtId="167" fontId="15" fillId="0" borderId="60" xfId="4" applyNumberFormat="1" applyFont="1" applyFill="1" applyBorder="1" applyAlignment="1" applyProtection="1">
      <alignment horizontal="right" vertical="center"/>
    </xf>
    <xf numFmtId="43" fontId="8" fillId="0" borderId="59" xfId="4" applyNumberFormat="1" applyFont="1" applyFill="1" applyBorder="1" applyAlignment="1" applyProtection="1">
      <alignment horizontal="right" vertical="center"/>
    </xf>
    <xf numFmtId="167" fontId="15" fillId="0" borderId="61" xfId="4" applyNumberFormat="1" applyFont="1" applyFill="1" applyBorder="1" applyAlignment="1" applyProtection="1">
      <alignment horizontal="right" vertical="center"/>
    </xf>
    <xf numFmtId="172" fontId="8" fillId="0" borderId="68" xfId="4" applyNumberFormat="1" applyFont="1" applyFill="1" applyBorder="1" applyAlignment="1" applyProtection="1">
      <alignment horizontal="right" vertical="center"/>
    </xf>
    <xf numFmtId="172" fontId="11" fillId="0" borderId="30" xfId="4" applyNumberFormat="1" applyFont="1" applyFill="1" applyBorder="1" applyAlignment="1" applyProtection="1">
      <alignment horizontal="right" vertical="center"/>
    </xf>
    <xf numFmtId="43" fontId="11" fillId="0" borderId="30" xfId="4" applyNumberFormat="1" applyFont="1" applyFill="1" applyBorder="1" applyAlignment="1" applyProtection="1">
      <alignment horizontal="right" vertical="center"/>
    </xf>
    <xf numFmtId="167" fontId="17" fillId="0" borderId="34" xfId="4" applyNumberFormat="1" applyFont="1" applyFill="1" applyBorder="1" applyAlignment="1" applyProtection="1">
      <alignment horizontal="right" vertical="center"/>
    </xf>
    <xf numFmtId="172" fontId="11" fillId="5" borderId="31" xfId="4" applyNumberFormat="1" applyFont="1" applyFill="1" applyBorder="1" applyAlignment="1">
      <alignment vertical="center"/>
    </xf>
    <xf numFmtId="43" fontId="11" fillId="5" borderId="57" xfId="4" applyNumberFormat="1" applyFont="1" applyFill="1" applyBorder="1" applyAlignment="1">
      <alignment vertical="center"/>
    </xf>
    <xf numFmtId="167" fontId="17" fillId="5" borderId="34" xfId="4" applyNumberFormat="1" applyFont="1" applyFill="1" applyBorder="1" applyAlignment="1">
      <alignment vertical="center"/>
    </xf>
    <xf numFmtId="172" fontId="8" fillId="3" borderId="12" xfId="4" applyNumberFormat="1" applyFont="1" applyFill="1" applyBorder="1" applyAlignment="1" applyProtection="1">
      <alignment horizontal="center" vertical="center"/>
    </xf>
    <xf numFmtId="43" fontId="8" fillId="3" borderId="12" xfId="4" applyNumberFormat="1" applyFont="1" applyFill="1" applyBorder="1" applyAlignment="1" applyProtection="1">
      <alignment horizontal="center" vertical="center"/>
    </xf>
    <xf numFmtId="167" fontId="15" fillId="3" borderId="13" xfId="4" applyNumberFormat="1" applyFont="1" applyFill="1" applyBorder="1" applyAlignment="1" applyProtection="1">
      <alignment horizontal="center" vertical="center"/>
    </xf>
    <xf numFmtId="171" fontId="8" fillId="0" borderId="26" xfId="6" applyNumberFormat="1" applyFont="1" applyFill="1" applyBorder="1" applyAlignment="1">
      <alignment vertical="center" wrapText="1"/>
    </xf>
    <xf numFmtId="173" fontId="8" fillId="0" borderId="26" xfId="4" applyNumberFormat="1" applyFont="1" applyFill="1" applyBorder="1" applyAlignment="1">
      <alignment vertical="center"/>
    </xf>
    <xf numFmtId="174" fontId="8" fillId="0" borderId="26" xfId="4" applyNumberFormat="1" applyFont="1" applyFill="1" applyBorder="1" applyAlignment="1">
      <alignment vertical="center"/>
    </xf>
    <xf numFmtId="0" fontId="8" fillId="0" borderId="36" xfId="6" applyFont="1" applyFill="1" applyBorder="1" applyAlignment="1">
      <alignment vertical="center" wrapText="1"/>
    </xf>
    <xf numFmtId="172" fontId="8" fillId="0" borderId="69" xfId="4" applyNumberFormat="1" applyFont="1" applyFill="1" applyBorder="1" applyAlignment="1" applyProtection="1">
      <alignment horizontal="right" vertical="center"/>
    </xf>
    <xf numFmtId="44" fontId="8" fillId="0" borderId="66" xfId="4" applyNumberFormat="1" applyFont="1" applyFill="1" applyBorder="1" applyAlignment="1" applyProtection="1">
      <alignment horizontal="right" vertical="center"/>
    </xf>
    <xf numFmtId="0" fontId="8" fillId="0" borderId="44" xfId="6" applyFont="1" applyFill="1" applyBorder="1" applyAlignment="1">
      <alignment vertical="center" wrapText="1"/>
    </xf>
    <xf numFmtId="172" fontId="8" fillId="0" borderId="70" xfId="4" applyNumberFormat="1" applyFont="1" applyFill="1" applyBorder="1" applyAlignment="1" applyProtection="1">
      <alignment horizontal="right" vertical="center"/>
    </xf>
    <xf numFmtId="43" fontId="11" fillId="6" borderId="29" xfId="4" applyNumberFormat="1" applyFont="1" applyFill="1" applyBorder="1" applyAlignment="1" applyProtection="1">
      <alignment horizontal="right" vertical="center"/>
    </xf>
    <xf numFmtId="167" fontId="17" fillId="6" borderId="57" xfId="4" applyNumberFormat="1" applyFont="1" applyFill="1" applyBorder="1" applyAlignment="1" applyProtection="1">
      <alignment horizontal="right" vertical="center"/>
    </xf>
    <xf numFmtId="167" fontId="15" fillId="0" borderId="55" xfId="4" applyNumberFormat="1" applyFont="1" applyFill="1" applyBorder="1" applyAlignment="1" applyProtection="1">
      <alignment horizontal="justify" vertical="center" wrapText="1"/>
    </xf>
    <xf numFmtId="167" fontId="15" fillId="0" borderId="56" xfId="4" applyNumberFormat="1" applyFont="1" applyFill="1" applyBorder="1" applyAlignment="1" applyProtection="1">
      <alignment horizontal="justify" vertical="center" wrapText="1"/>
    </xf>
    <xf numFmtId="172" fontId="11" fillId="6" borderId="31" xfId="4" applyNumberFormat="1" applyFont="1" applyFill="1" applyBorder="1" applyAlignment="1" applyProtection="1">
      <alignment horizontal="right" vertical="center"/>
    </xf>
    <xf numFmtId="172" fontId="11" fillId="6" borderId="32" xfId="4" applyNumberFormat="1" applyFont="1" applyFill="1" applyBorder="1" applyAlignment="1" applyProtection="1">
      <alignment horizontal="right" vertical="center"/>
    </xf>
    <xf numFmtId="172" fontId="8" fillId="0" borderId="30" xfId="4" applyNumberFormat="1" applyFont="1" applyBorder="1" applyAlignment="1">
      <alignment vertical="center"/>
    </xf>
    <xf numFmtId="43" fontId="8" fillId="0" borderId="30" xfId="4" applyNumberFormat="1" applyFont="1" applyBorder="1" applyAlignment="1">
      <alignment vertical="center"/>
    </xf>
    <xf numFmtId="167" fontId="15" fillId="0" borderId="34" xfId="4" applyNumberFormat="1" applyFont="1" applyBorder="1" applyAlignment="1">
      <alignment vertical="center"/>
    </xf>
    <xf numFmtId="172" fontId="11" fillId="2" borderId="50" xfId="4" applyNumberFormat="1" applyFont="1" applyFill="1" applyBorder="1" applyAlignment="1">
      <alignment vertical="center"/>
    </xf>
    <xf numFmtId="43" fontId="11" fillId="2" borderId="71" xfId="4" applyNumberFormat="1" applyFont="1" applyFill="1" applyBorder="1" applyAlignment="1">
      <alignment vertical="center"/>
    </xf>
    <xf numFmtId="167" fontId="17" fillId="2" borderId="52" xfId="4" applyNumberFormat="1" applyFont="1" applyFill="1" applyBorder="1" applyAlignment="1">
      <alignment vertical="center"/>
    </xf>
    <xf numFmtId="1" fontId="8" fillId="0" borderId="0" xfId="4" applyNumberFormat="1" applyFont="1" applyAlignment="1">
      <alignment vertical="center"/>
    </xf>
    <xf numFmtId="0" fontId="15" fillId="0" borderId="0" xfId="4" applyFont="1" applyBorder="1" applyAlignment="1">
      <alignment vertical="center"/>
    </xf>
    <xf numFmtId="10" fontId="15" fillId="0" borderId="0" xfId="4" applyNumberFormat="1" applyFont="1" applyBorder="1" applyAlignment="1">
      <alignment vertical="center"/>
    </xf>
    <xf numFmtId="1" fontId="8" fillId="0" borderId="0" xfId="4" applyNumberFormat="1" applyFont="1"/>
    <xf numFmtId="0" fontId="13" fillId="0" borderId="22" xfId="0" applyFont="1" applyBorder="1" applyAlignment="1">
      <alignment horizontal="left" vertical="center" wrapText="1"/>
    </xf>
    <xf numFmtId="44" fontId="8" fillId="0" borderId="72" xfId="4" applyNumberFormat="1" applyFont="1" applyFill="1" applyBorder="1" applyAlignment="1" applyProtection="1">
      <alignment horizontal="right" vertical="center"/>
    </xf>
    <xf numFmtId="0" fontId="13" fillId="0" borderId="26" xfId="0" applyFont="1" applyBorder="1" applyAlignment="1">
      <alignment horizontal="left" vertical="center" wrapText="1"/>
    </xf>
    <xf numFmtId="44" fontId="8" fillId="0" borderId="73" xfId="4" applyNumberFormat="1" applyFont="1" applyFill="1" applyBorder="1" applyAlignment="1" applyProtection="1">
      <alignment horizontal="right" vertical="center"/>
    </xf>
    <xf numFmtId="0" fontId="8" fillId="0" borderId="28" xfId="6" applyFont="1" applyFill="1" applyBorder="1" applyAlignment="1">
      <alignment vertical="center"/>
    </xf>
    <xf numFmtId="44" fontId="8" fillId="0" borderId="74" xfId="4" applyNumberFormat="1" applyFont="1" applyFill="1" applyBorder="1" applyAlignment="1" applyProtection="1">
      <alignment horizontal="right" vertical="center"/>
    </xf>
    <xf numFmtId="43" fontId="8" fillId="0" borderId="26" xfId="4" applyNumberFormat="1" applyFont="1" applyFill="1" applyBorder="1" applyAlignment="1" applyProtection="1">
      <alignment horizontal="right" vertical="center"/>
    </xf>
    <xf numFmtId="43" fontId="8" fillId="0" borderId="28" xfId="4" applyNumberFormat="1" applyFont="1" applyFill="1" applyBorder="1" applyAlignment="1" applyProtection="1">
      <alignment horizontal="right" vertical="center"/>
    </xf>
    <xf numFmtId="43" fontId="11" fillId="4" borderId="31" xfId="4" applyNumberFormat="1" applyFont="1" applyFill="1" applyBorder="1" applyAlignment="1" applyProtection="1">
      <alignment horizontal="right" vertical="center"/>
    </xf>
    <xf numFmtId="43" fontId="11" fillId="5" borderId="31" xfId="4" applyNumberFormat="1" applyFont="1" applyFill="1" applyBorder="1" applyAlignment="1">
      <alignment vertical="center"/>
    </xf>
    <xf numFmtId="43" fontId="11" fillId="0" borderId="41" xfId="4" applyNumberFormat="1" applyFont="1" applyFill="1" applyBorder="1" applyAlignment="1">
      <alignment vertical="center"/>
    </xf>
    <xf numFmtId="43" fontId="8" fillId="0" borderId="22" xfId="4" applyNumberFormat="1" applyFont="1" applyFill="1" applyBorder="1" applyAlignment="1">
      <alignment vertical="center"/>
    </xf>
    <xf numFmtId="43" fontId="8" fillId="0" borderId="26" xfId="4" applyNumberFormat="1" applyFont="1" applyFill="1" applyBorder="1" applyAlignment="1">
      <alignment vertical="center"/>
    </xf>
    <xf numFmtId="43" fontId="11" fillId="6" borderId="31" xfId="4" applyNumberFormat="1" applyFont="1" applyFill="1" applyBorder="1" applyAlignment="1" applyProtection="1">
      <alignment horizontal="right" vertical="center"/>
    </xf>
    <xf numFmtId="43" fontId="8" fillId="0" borderId="41" xfId="4" applyNumberFormat="1" applyFont="1" applyBorder="1" applyAlignment="1">
      <alignment horizontal="left" vertical="center"/>
    </xf>
    <xf numFmtId="43" fontId="11" fillId="2" borderId="49" xfId="4" applyNumberFormat="1" applyFont="1" applyFill="1" applyBorder="1" applyAlignment="1">
      <alignment vertical="center"/>
    </xf>
    <xf numFmtId="43" fontId="8" fillId="0" borderId="27" xfId="4" applyNumberFormat="1" applyFont="1" applyFill="1" applyBorder="1" applyAlignment="1" applyProtection="1">
      <alignment horizontal="right" vertical="center"/>
    </xf>
    <xf numFmtId="43" fontId="8" fillId="0" borderId="68" xfId="4" applyNumberFormat="1" applyFont="1" applyFill="1" applyBorder="1" applyAlignment="1" applyProtection="1">
      <alignment horizontal="right" vertical="center"/>
    </xf>
    <xf numFmtId="43" fontId="11" fillId="4" borderId="32" xfId="4" applyNumberFormat="1" applyFont="1" applyFill="1" applyBorder="1" applyAlignment="1" applyProtection="1">
      <alignment horizontal="right" vertical="center"/>
    </xf>
    <xf numFmtId="43" fontId="8" fillId="0" borderId="23" xfId="4" applyNumberFormat="1" applyFont="1" applyFill="1" applyBorder="1" applyAlignment="1" applyProtection="1">
      <alignment horizontal="right" vertical="center"/>
    </xf>
    <xf numFmtId="43" fontId="11" fillId="5" borderId="40" xfId="4" applyNumberFormat="1" applyFont="1" applyFill="1" applyBorder="1" applyAlignment="1">
      <alignment vertical="center"/>
    </xf>
    <xf numFmtId="43" fontId="11" fillId="6" borderId="32" xfId="4" applyNumberFormat="1" applyFont="1" applyFill="1" applyBorder="1" applyAlignment="1" applyProtection="1">
      <alignment horizontal="right" vertical="center"/>
    </xf>
    <xf numFmtId="43" fontId="11" fillId="2" borderId="50" xfId="4" applyNumberFormat="1" applyFont="1" applyFill="1" applyBorder="1" applyAlignment="1">
      <alignment vertical="center"/>
    </xf>
    <xf numFmtId="172" fontId="8" fillId="0" borderId="75" xfId="4" applyNumberFormat="1" applyFont="1" applyFill="1" applyBorder="1" applyAlignment="1" applyProtection="1">
      <alignment horizontal="right" vertical="center"/>
    </xf>
    <xf numFmtId="172" fontId="8" fillId="0" borderId="76" xfId="4" applyNumberFormat="1" applyFont="1" applyFill="1" applyBorder="1" applyAlignment="1" applyProtection="1">
      <alignment horizontal="right" vertical="center"/>
    </xf>
    <xf numFmtId="172" fontId="8" fillId="0" borderId="77" xfId="4" applyNumberFormat="1" applyFont="1" applyFill="1" applyBorder="1" applyAlignment="1" applyProtection="1">
      <alignment horizontal="right" vertical="center"/>
    </xf>
    <xf numFmtId="0" fontId="10" fillId="0" borderId="0" xfId="4" applyFont="1" applyBorder="1"/>
    <xf numFmtId="0" fontId="10" fillId="0" borderId="0" xfId="4" applyFont="1"/>
    <xf numFmtId="3" fontId="10" fillId="0" borderId="0" xfId="4" applyNumberFormat="1" applyFont="1"/>
    <xf numFmtId="0" fontId="10" fillId="2" borderId="64" xfId="4" applyFont="1" applyFill="1" applyBorder="1" applyAlignment="1" applyProtection="1">
      <alignment horizontal="center" vertical="center" textRotation="90" wrapText="1"/>
    </xf>
    <xf numFmtId="0" fontId="10" fillId="2" borderId="65" xfId="4" applyFont="1" applyFill="1" applyBorder="1" applyAlignment="1" applyProtection="1">
      <alignment horizontal="center" vertical="center" textRotation="90" wrapText="1"/>
    </xf>
    <xf numFmtId="0" fontId="10" fillId="2" borderId="3" xfId="4" applyFont="1" applyFill="1" applyBorder="1" applyAlignment="1">
      <alignment horizontal="center" vertical="center" textRotation="90" wrapText="1"/>
    </xf>
    <xf numFmtId="0" fontId="10" fillId="2" borderId="7" xfId="4" applyFont="1" applyFill="1" applyBorder="1" applyAlignment="1">
      <alignment horizontal="center" vertical="center" textRotation="90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 applyProtection="1">
      <alignment horizontal="center" vertical="center" textRotation="90" wrapText="1"/>
    </xf>
    <xf numFmtId="0" fontId="10" fillId="2" borderId="8" xfId="4" applyFont="1" applyFill="1" applyBorder="1" applyAlignment="1" applyProtection="1">
      <alignment horizontal="center" vertical="center" textRotation="90" wrapText="1"/>
    </xf>
    <xf numFmtId="0" fontId="10" fillId="2" borderId="4" xfId="4" applyFont="1" applyFill="1" applyBorder="1" applyAlignment="1" applyProtection="1">
      <alignment horizontal="center" vertical="center" wrapText="1"/>
    </xf>
    <xf numFmtId="0" fontId="10" fillId="2" borderId="8" xfId="4" applyFont="1" applyFill="1" applyBorder="1" applyAlignment="1" applyProtection="1">
      <alignment horizontal="center" vertical="center" wrapText="1"/>
    </xf>
    <xf numFmtId="0" fontId="11" fillId="2" borderId="47" xfId="4" applyFont="1" applyFill="1" applyBorder="1" applyAlignment="1">
      <alignment horizontal="right" vertical="center"/>
    </xf>
    <xf numFmtId="0" fontId="11" fillId="2" borderId="48" xfId="4" applyFont="1" applyFill="1" applyBorder="1" applyAlignment="1">
      <alignment horizontal="right" vertical="center"/>
    </xf>
    <xf numFmtId="0" fontId="11" fillId="4" borderId="29" xfId="4" applyFont="1" applyFill="1" applyBorder="1" applyAlignment="1">
      <alignment horizontal="right" vertical="center"/>
    </xf>
    <xf numFmtId="0" fontId="11" fillId="4" borderId="30" xfId="4" applyFont="1" applyFill="1" applyBorder="1" applyAlignment="1">
      <alignment horizontal="right" vertical="center"/>
    </xf>
    <xf numFmtId="0" fontId="16" fillId="2" borderId="5" xfId="4" applyFont="1" applyFill="1" applyBorder="1" applyAlignment="1">
      <alignment horizontal="center" vertical="center" wrapText="1"/>
    </xf>
    <xf numFmtId="0" fontId="16" fillId="2" borderId="9" xfId="4" applyFont="1" applyFill="1" applyBorder="1" applyAlignment="1">
      <alignment horizontal="center" vertical="center" wrapText="1"/>
    </xf>
  </cellXfs>
  <cellStyles count="8">
    <cellStyle name="Normal" xfId="0" builtinId="0"/>
    <cellStyle name="Normal_2006 cash disb" xfId="3"/>
    <cellStyle name="Normal_2006 cash disb 2 2" xfId="5"/>
    <cellStyle name="Normal_BankAccountsBalance_CY2007" xfId="7"/>
    <cellStyle name="Normal_BCR_Dec07" xfId="6"/>
    <cellStyle name="Normal_Budget2002 final" xfId="1"/>
    <cellStyle name="Normal_Budget2002 final 2 2" xfId="2"/>
    <cellStyle name="Normal_OSI_B_40016198FinalReport_Nov09Jul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"/>
      <sheetName val="Relations"/>
    </sheetNames>
    <sheetDataSet>
      <sheetData sheetId="0" refreshError="1"/>
      <sheetData sheetId="1" refreshError="1">
        <row r="1">
          <cell r="A1" t="str">
            <v>T0</v>
          </cell>
          <cell r="B1" t="str">
            <v>T2</v>
          </cell>
        </row>
        <row r="2">
          <cell r="A2">
            <v>8110000</v>
          </cell>
          <cell r="B2">
            <v>1050</v>
          </cell>
          <cell r="E2">
            <v>1212</v>
          </cell>
          <cell r="H2">
            <v>49999</v>
          </cell>
        </row>
        <row r="3">
          <cell r="A3">
            <v>8110002</v>
          </cell>
          <cell r="B3">
            <v>2840</v>
          </cell>
          <cell r="E3">
            <v>1291</v>
          </cell>
          <cell r="H3">
            <v>49999</v>
          </cell>
        </row>
        <row r="4">
          <cell r="A4">
            <v>8110003</v>
          </cell>
          <cell r="B4">
            <v>1550</v>
          </cell>
          <cell r="E4">
            <v>6019</v>
          </cell>
          <cell r="F4" t="str">
            <v>S1068</v>
          </cell>
          <cell r="G4">
            <v>10100</v>
          </cell>
          <cell r="H4" t="str">
            <v>Upisi T5 kod za Internacionalca</v>
          </cell>
        </row>
        <row r="5">
          <cell r="A5">
            <v>8110004</v>
          </cell>
          <cell r="B5">
            <v>2840</v>
          </cell>
          <cell r="E5">
            <v>6020</v>
          </cell>
          <cell r="H5" t="str">
            <v>Upisi T5 kod za Internacionalca</v>
          </cell>
        </row>
        <row r="6">
          <cell r="A6">
            <v>8110005</v>
          </cell>
          <cell r="B6">
            <v>1550</v>
          </cell>
          <cell r="E6">
            <v>6021</v>
          </cell>
          <cell r="H6" t="str">
            <v>Upisi T5 kod za Internacionalca</v>
          </cell>
        </row>
        <row r="7">
          <cell r="A7">
            <v>8280000</v>
          </cell>
          <cell r="B7">
            <v>1050</v>
          </cell>
          <cell r="E7">
            <v>6022</v>
          </cell>
          <cell r="H7" t="str">
            <v>Upisi T5 kod za Internacionalca</v>
          </cell>
        </row>
        <row r="8">
          <cell r="A8">
            <v>8280003</v>
          </cell>
          <cell r="B8">
            <v>1550</v>
          </cell>
          <cell r="E8">
            <v>6023</v>
          </cell>
          <cell r="H8" t="str">
            <v>Upisi T5 kod za Internacionalca</v>
          </cell>
        </row>
        <row r="9">
          <cell r="A9">
            <v>8280005</v>
          </cell>
          <cell r="B9">
            <v>1550</v>
          </cell>
          <cell r="E9">
            <v>6024</v>
          </cell>
          <cell r="H9" t="str">
            <v>Upisi T5 kod za Internacionalca</v>
          </cell>
        </row>
        <row r="10">
          <cell r="A10">
            <v>8280006</v>
          </cell>
          <cell r="B10">
            <v>1550</v>
          </cell>
          <cell r="E10">
            <v>6025</v>
          </cell>
          <cell r="H10" t="str">
            <v>Upisi T5 kod za Internacionalca</v>
          </cell>
        </row>
        <row r="11">
          <cell r="A11">
            <v>8280007</v>
          </cell>
          <cell r="B11">
            <v>1550</v>
          </cell>
          <cell r="E11">
            <v>6026</v>
          </cell>
          <cell r="H11" t="str">
            <v>Upisi T5 kod za Internacionalca</v>
          </cell>
        </row>
        <row r="12">
          <cell r="A12">
            <v>8280008</v>
          </cell>
          <cell r="B12">
            <v>1550</v>
          </cell>
          <cell r="E12">
            <v>6028</v>
          </cell>
          <cell r="H12" t="str">
            <v>Upisi T5 kod za Internacionalca</v>
          </cell>
        </row>
        <row r="13">
          <cell r="A13">
            <v>8280009</v>
          </cell>
          <cell r="B13">
            <v>1550</v>
          </cell>
          <cell r="E13">
            <v>6029</v>
          </cell>
          <cell r="H13" t="str">
            <v>Upisi T5 kod za Internacionalca</v>
          </cell>
        </row>
        <row r="14">
          <cell r="A14">
            <v>8280017</v>
          </cell>
          <cell r="B14">
            <v>1550</v>
          </cell>
          <cell r="E14">
            <v>6030</v>
          </cell>
          <cell r="H14" t="str">
            <v>Upisi T5 kod za Internacionalca</v>
          </cell>
        </row>
        <row r="15">
          <cell r="A15">
            <v>8280062</v>
          </cell>
          <cell r="B15">
            <v>1550</v>
          </cell>
        </row>
        <row r="16">
          <cell r="A16">
            <v>8280002</v>
          </cell>
          <cell r="B16">
            <v>1560</v>
          </cell>
        </row>
        <row r="17">
          <cell r="A17" t="str">
            <v>828U001</v>
          </cell>
          <cell r="B17">
            <v>1560</v>
          </cell>
        </row>
        <row r="18">
          <cell r="A18">
            <v>8280011</v>
          </cell>
          <cell r="B18">
            <v>2123</v>
          </cell>
        </row>
        <row r="19">
          <cell r="A19">
            <v>8280021</v>
          </cell>
          <cell r="B19">
            <v>2123</v>
          </cell>
        </row>
        <row r="20">
          <cell r="A20">
            <v>8280023</v>
          </cell>
          <cell r="B20">
            <v>2123</v>
          </cell>
        </row>
        <row r="21">
          <cell r="A21" t="str">
            <v>828U006</v>
          </cell>
          <cell r="B21">
            <v>2340</v>
          </cell>
        </row>
        <row r="22">
          <cell r="A22">
            <v>8280062</v>
          </cell>
          <cell r="B22">
            <v>2840</v>
          </cell>
        </row>
        <row r="23">
          <cell r="A23">
            <v>8280022</v>
          </cell>
          <cell r="B23">
            <v>5147</v>
          </cell>
        </row>
        <row r="24">
          <cell r="A24">
            <v>8280030</v>
          </cell>
          <cell r="B24">
            <v>5154</v>
          </cell>
        </row>
        <row r="25">
          <cell r="A25">
            <v>8280031</v>
          </cell>
          <cell r="B25">
            <v>5154</v>
          </cell>
        </row>
        <row r="26">
          <cell r="A26">
            <v>8280032</v>
          </cell>
          <cell r="B26">
            <v>5154</v>
          </cell>
        </row>
        <row r="27">
          <cell r="A27">
            <v>8280033</v>
          </cell>
          <cell r="B27">
            <v>5154</v>
          </cell>
        </row>
        <row r="28">
          <cell r="A28">
            <v>8280034</v>
          </cell>
          <cell r="B28">
            <v>5154</v>
          </cell>
        </row>
        <row r="29">
          <cell r="A29">
            <v>8280035</v>
          </cell>
          <cell r="B29">
            <v>5154</v>
          </cell>
        </row>
        <row r="30">
          <cell r="A30">
            <v>8280036</v>
          </cell>
          <cell r="B30">
            <v>5154</v>
          </cell>
        </row>
        <row r="31">
          <cell r="A31">
            <v>8280037</v>
          </cell>
          <cell r="B31">
            <v>5154</v>
          </cell>
        </row>
        <row r="32">
          <cell r="A32">
            <v>8280038</v>
          </cell>
          <cell r="B32">
            <v>5154</v>
          </cell>
        </row>
        <row r="33">
          <cell r="A33">
            <v>8280039</v>
          </cell>
          <cell r="B33">
            <v>5154</v>
          </cell>
        </row>
        <row r="34">
          <cell r="A34">
            <v>8280040</v>
          </cell>
          <cell r="B34">
            <v>5154</v>
          </cell>
        </row>
        <row r="35">
          <cell r="A35">
            <v>8280041</v>
          </cell>
          <cell r="B35">
            <v>5154</v>
          </cell>
        </row>
        <row r="36">
          <cell r="A36">
            <v>8280042</v>
          </cell>
          <cell r="B36">
            <v>5154</v>
          </cell>
        </row>
        <row r="37">
          <cell r="A37">
            <v>8280043</v>
          </cell>
          <cell r="B37">
            <v>5154</v>
          </cell>
        </row>
        <row r="38">
          <cell r="A38">
            <v>8280044</v>
          </cell>
          <cell r="B38">
            <v>5154</v>
          </cell>
        </row>
        <row r="39">
          <cell r="A39">
            <v>8280045</v>
          </cell>
          <cell r="B39">
            <v>5154</v>
          </cell>
        </row>
        <row r="40">
          <cell r="A40">
            <v>8280046</v>
          </cell>
          <cell r="B40">
            <v>5154</v>
          </cell>
        </row>
        <row r="41">
          <cell r="A41">
            <v>8280047</v>
          </cell>
          <cell r="B41">
            <v>5154</v>
          </cell>
        </row>
        <row r="42">
          <cell r="A42">
            <v>8280048</v>
          </cell>
          <cell r="B42">
            <v>5154</v>
          </cell>
        </row>
        <row r="43">
          <cell r="A43">
            <v>8280049</v>
          </cell>
          <cell r="B43">
            <v>5154</v>
          </cell>
        </row>
        <row r="44">
          <cell r="A44">
            <v>8280050</v>
          </cell>
          <cell r="B44">
            <v>5154</v>
          </cell>
        </row>
        <row r="45">
          <cell r="A45">
            <v>8280051</v>
          </cell>
          <cell r="B45">
            <v>5154</v>
          </cell>
        </row>
        <row r="46">
          <cell r="A46">
            <v>8280060</v>
          </cell>
          <cell r="B46">
            <v>5182</v>
          </cell>
        </row>
        <row r="47">
          <cell r="A47">
            <v>8280014</v>
          </cell>
          <cell r="B47">
            <v>5330</v>
          </cell>
        </row>
        <row r="48">
          <cell r="A48">
            <v>8280016</v>
          </cell>
          <cell r="B48">
            <v>5330</v>
          </cell>
        </row>
        <row r="49">
          <cell r="A49" t="str">
            <v>828T005</v>
          </cell>
          <cell r="B49">
            <v>5330</v>
          </cell>
        </row>
        <row r="50">
          <cell r="A50">
            <v>8280010</v>
          </cell>
          <cell r="B50">
            <v>6400</v>
          </cell>
        </row>
        <row r="51">
          <cell r="A51">
            <v>8280061</v>
          </cell>
          <cell r="B51">
            <v>6400</v>
          </cell>
        </row>
        <row r="52">
          <cell r="A52">
            <v>8280020</v>
          </cell>
          <cell r="B52">
            <v>6770</v>
          </cell>
        </row>
        <row r="53">
          <cell r="A53">
            <v>8280024</v>
          </cell>
          <cell r="B53">
            <v>6770</v>
          </cell>
        </row>
        <row r="54">
          <cell r="A54">
            <v>8280027</v>
          </cell>
          <cell r="B54">
            <v>7704</v>
          </cell>
        </row>
        <row r="55">
          <cell r="A55">
            <v>8280004</v>
          </cell>
          <cell r="B55">
            <v>1550</v>
          </cell>
        </row>
        <row r="56">
          <cell r="A56">
            <v>8280012</v>
          </cell>
          <cell r="B56">
            <v>1550</v>
          </cell>
        </row>
        <row r="57">
          <cell r="A57">
            <v>8280013</v>
          </cell>
          <cell r="B57">
            <v>1550</v>
          </cell>
        </row>
        <row r="58">
          <cell r="A58">
            <v>8280015</v>
          </cell>
          <cell r="B58">
            <v>1550</v>
          </cell>
        </row>
        <row r="59">
          <cell r="A59">
            <v>8280029</v>
          </cell>
          <cell r="B59">
            <v>1550</v>
          </cell>
        </row>
        <row r="60">
          <cell r="A60">
            <v>8280019</v>
          </cell>
          <cell r="B60">
            <v>2171</v>
          </cell>
        </row>
        <row r="61">
          <cell r="A61">
            <v>8280018</v>
          </cell>
          <cell r="B61">
            <v>2840</v>
          </cell>
        </row>
        <row r="62">
          <cell r="A62">
            <v>8280025</v>
          </cell>
          <cell r="B62">
            <v>2840</v>
          </cell>
        </row>
        <row r="63">
          <cell r="A63" t="str">
            <v>828T006</v>
          </cell>
          <cell r="B63">
            <v>6400</v>
          </cell>
        </row>
        <row r="64">
          <cell r="A64" t="str">
            <v>828U010</v>
          </cell>
          <cell r="B64">
            <v>6700</v>
          </cell>
        </row>
        <row r="65">
          <cell r="A65" t="str">
            <v>828S001</v>
          </cell>
          <cell r="B65">
            <v>8430</v>
          </cell>
        </row>
        <row r="66">
          <cell r="A66" t="str">
            <v>828S001</v>
          </cell>
          <cell r="B66">
            <v>8690</v>
          </cell>
        </row>
        <row r="67">
          <cell r="A67" t="str">
            <v>828T005</v>
          </cell>
          <cell r="B67">
            <v>8830</v>
          </cell>
        </row>
        <row r="68">
          <cell r="A68" t="str">
            <v>828U800</v>
          </cell>
          <cell r="B68">
            <v>9320</v>
          </cell>
        </row>
        <row r="69">
          <cell r="A69" t="str">
            <v>828U801</v>
          </cell>
          <cell r="B69">
            <v>9320</v>
          </cell>
        </row>
        <row r="70">
          <cell r="A70" t="str">
            <v>828U802</v>
          </cell>
          <cell r="B70">
            <v>9320</v>
          </cell>
        </row>
        <row r="71">
          <cell r="A71" t="str">
            <v>828U803</v>
          </cell>
          <cell r="B71">
            <v>9320</v>
          </cell>
        </row>
        <row r="72">
          <cell r="A72" t="str">
            <v>828U804</v>
          </cell>
          <cell r="B72">
            <v>9320</v>
          </cell>
        </row>
        <row r="73">
          <cell r="A73" t="str">
            <v>828U805</v>
          </cell>
          <cell r="B73">
            <v>9320</v>
          </cell>
        </row>
        <row r="74">
          <cell r="A74" t="str">
            <v>828U806</v>
          </cell>
          <cell r="B74">
            <v>9320</v>
          </cell>
        </row>
        <row r="75">
          <cell r="A75" t="str">
            <v>828U807</v>
          </cell>
          <cell r="B75">
            <v>9320</v>
          </cell>
        </row>
        <row r="76">
          <cell r="A76" t="str">
            <v>828U806</v>
          </cell>
          <cell r="B76">
            <v>9320</v>
          </cell>
        </row>
        <row r="77">
          <cell r="A77">
            <v>9220901</v>
          </cell>
          <cell r="B77">
            <v>1380</v>
          </cell>
        </row>
        <row r="78">
          <cell r="A78">
            <v>8280026</v>
          </cell>
          <cell r="B78">
            <v>7711</v>
          </cell>
        </row>
        <row r="79">
          <cell r="A79">
            <v>8280080</v>
          </cell>
          <cell r="B79">
            <v>5212</v>
          </cell>
        </row>
        <row r="80">
          <cell r="A80">
            <v>8280063</v>
          </cell>
          <cell r="B80">
            <v>6400</v>
          </cell>
        </row>
        <row r="81">
          <cell r="A81">
            <v>8280064</v>
          </cell>
          <cell r="B81">
            <v>6400</v>
          </cell>
        </row>
        <row r="82">
          <cell r="A82">
            <v>8280065</v>
          </cell>
          <cell r="B82">
            <v>6400</v>
          </cell>
        </row>
        <row r="83">
          <cell r="A83">
            <v>8280081</v>
          </cell>
          <cell r="B83">
            <v>5212</v>
          </cell>
        </row>
        <row r="84">
          <cell r="A84">
            <v>8280082</v>
          </cell>
          <cell r="B84">
            <v>5212</v>
          </cell>
        </row>
        <row r="85">
          <cell r="A85">
            <v>8280083</v>
          </cell>
          <cell r="B85">
            <v>5212</v>
          </cell>
        </row>
        <row r="86">
          <cell r="A86">
            <v>8280084</v>
          </cell>
          <cell r="B86">
            <v>5212</v>
          </cell>
        </row>
        <row r="87">
          <cell r="A87">
            <v>8280085</v>
          </cell>
          <cell r="B87">
            <v>5212</v>
          </cell>
        </row>
        <row r="88">
          <cell r="A88">
            <v>8280086</v>
          </cell>
          <cell r="B88">
            <v>5212</v>
          </cell>
        </row>
        <row r="89">
          <cell r="A89">
            <v>8280087</v>
          </cell>
          <cell r="B89">
            <v>5212</v>
          </cell>
        </row>
        <row r="90">
          <cell r="A90">
            <v>8280088</v>
          </cell>
          <cell r="B90">
            <v>5212</v>
          </cell>
        </row>
        <row r="91">
          <cell r="A91">
            <v>8280089</v>
          </cell>
          <cell r="B91">
            <v>5212</v>
          </cell>
        </row>
        <row r="92">
          <cell r="A92">
            <v>8280090</v>
          </cell>
          <cell r="B92">
            <v>5212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6" transitionEvaluation="1">
    <tabColor rgb="FF6699FF"/>
    <outlinePr summaryBelow="0"/>
  </sheetPr>
  <dimension ref="A1:P48"/>
  <sheetViews>
    <sheetView showGridLines="0" view="pageBreakPreview" zoomScale="78" zoomScaleNormal="78" zoomScaleSheetLayoutView="78" workbookViewId="0">
      <pane ySplit="8" topLeftCell="A26" activePane="bottomLeft" state="frozen"/>
      <selection activeCell="G78" sqref="G78"/>
      <selection pane="bottomLeft" activeCell="C6" sqref="C6:D6"/>
    </sheetView>
  </sheetViews>
  <sheetFormatPr defaultColWidth="9.7109375" defaultRowHeight="15" outlineLevelRow="3" x14ac:dyDescent="0.25"/>
  <cols>
    <col min="1" max="1" width="1.140625" style="7" customWidth="1"/>
    <col min="2" max="2" width="7.85546875" style="154" customWidth="1"/>
    <col min="3" max="3" width="52.28515625" style="154" customWidth="1"/>
    <col min="4" max="4" width="7.7109375" style="154" customWidth="1"/>
    <col min="5" max="5" width="11.42578125" style="154" customWidth="1"/>
    <col min="6" max="6" width="10.28515625" style="154" customWidth="1"/>
    <col min="7" max="7" width="15" style="155" customWidth="1"/>
    <col min="8" max="8" width="17.5703125" style="155" customWidth="1"/>
    <col min="9" max="9" width="14.85546875" style="155" hidden="1" customWidth="1"/>
    <col min="10" max="10" width="14.7109375" style="155" hidden="1" customWidth="1"/>
    <col min="11" max="11" width="14.5703125" style="155" hidden="1" customWidth="1"/>
    <col min="12" max="12" width="10.7109375" style="7" customWidth="1"/>
    <col min="13" max="13" width="1.28515625" style="7" customWidth="1"/>
    <col min="14" max="14" width="14.85546875" style="7" customWidth="1"/>
    <col min="15" max="16384" width="9.7109375" style="7"/>
  </cols>
  <sheetData>
    <row r="1" spans="1:14" x14ac:dyDescent="0.25">
      <c r="A1" s="267"/>
      <c r="B1" s="268"/>
      <c r="C1" s="268"/>
      <c r="D1" s="268"/>
      <c r="E1" s="268"/>
      <c r="F1" s="268"/>
      <c r="G1" s="269"/>
      <c r="H1" s="269" t="s">
        <v>56</v>
      </c>
    </row>
    <row r="3" spans="1:14" ht="18" customHeight="1" x14ac:dyDescent="0.25">
      <c r="B3" s="1"/>
      <c r="C3" s="2" t="s">
        <v>18</v>
      </c>
      <c r="D3" s="3"/>
      <c r="E3" s="4"/>
      <c r="F3" s="4"/>
      <c r="G3" s="5"/>
      <c r="H3" s="5"/>
      <c r="I3" s="5"/>
      <c r="J3" s="5"/>
      <c r="K3" s="6"/>
    </row>
    <row r="4" spans="1:14" ht="18" customHeight="1" x14ac:dyDescent="0.25">
      <c r="B4" s="8"/>
      <c r="C4" s="2" t="s">
        <v>19</v>
      </c>
      <c r="D4" s="9"/>
      <c r="E4" s="5"/>
      <c r="F4" s="10"/>
      <c r="G4" s="5"/>
      <c r="H4" s="5"/>
      <c r="I4" s="5"/>
      <c r="J4" s="5"/>
      <c r="K4" s="6"/>
    </row>
    <row r="5" spans="1:14" ht="18" customHeight="1" x14ac:dyDescent="0.25">
      <c r="B5" s="8"/>
      <c r="C5" s="2" t="s">
        <v>49</v>
      </c>
      <c r="D5" s="11"/>
      <c r="E5" s="12"/>
      <c r="F5" s="12"/>
      <c r="G5" s="13"/>
      <c r="H5" s="13"/>
      <c r="I5" s="13"/>
      <c r="J5" s="14"/>
      <c r="K5" s="15"/>
    </row>
    <row r="6" spans="1:14" ht="24" customHeight="1" thickBot="1" x14ac:dyDescent="0.35">
      <c r="B6" s="18"/>
      <c r="C6" s="18"/>
      <c r="D6" s="19"/>
      <c r="E6" s="20"/>
      <c r="F6" s="21"/>
      <c r="G6" s="22"/>
      <c r="H6" s="22"/>
      <c r="I6" s="22"/>
      <c r="J6" s="22"/>
      <c r="K6" s="23"/>
    </row>
    <row r="7" spans="1:14" s="28" customFormat="1" ht="59.25" customHeight="1" thickTop="1" x14ac:dyDescent="0.25">
      <c r="B7" s="272" t="s">
        <v>22</v>
      </c>
      <c r="C7" s="274" t="s">
        <v>25</v>
      </c>
      <c r="D7" s="276" t="s">
        <v>50</v>
      </c>
      <c r="E7" s="278" t="s">
        <v>51</v>
      </c>
      <c r="F7" s="276" t="s">
        <v>52</v>
      </c>
      <c r="G7" s="24" t="s">
        <v>53</v>
      </c>
      <c r="H7" s="25" t="s">
        <v>24</v>
      </c>
      <c r="I7" s="26" t="s">
        <v>4</v>
      </c>
      <c r="J7" s="27" t="s">
        <v>5</v>
      </c>
      <c r="K7" s="164" t="s">
        <v>6</v>
      </c>
      <c r="L7" s="270" t="s">
        <v>55</v>
      </c>
    </row>
    <row r="8" spans="1:14" s="28" customFormat="1" ht="18" customHeight="1" thickBot="1" x14ac:dyDescent="0.3">
      <c r="B8" s="273"/>
      <c r="C8" s="275"/>
      <c r="D8" s="277"/>
      <c r="E8" s="279"/>
      <c r="F8" s="277"/>
      <c r="G8" s="29" t="s">
        <v>54</v>
      </c>
      <c r="H8" s="29" t="s">
        <v>54</v>
      </c>
      <c r="I8" s="30" t="s">
        <v>7</v>
      </c>
      <c r="J8" s="31" t="s">
        <v>7</v>
      </c>
      <c r="K8" s="165" t="s">
        <v>7</v>
      </c>
      <c r="L8" s="271"/>
    </row>
    <row r="9" spans="1:14" s="28" customFormat="1" ht="18" customHeight="1" x14ac:dyDescent="0.25">
      <c r="B9" s="32"/>
      <c r="C9" s="33" t="s">
        <v>44</v>
      </c>
      <c r="D9" s="33"/>
      <c r="E9" s="34"/>
      <c r="F9" s="34"/>
      <c r="G9" s="35"/>
      <c r="H9" s="35"/>
      <c r="I9" s="35"/>
      <c r="J9" s="35"/>
      <c r="K9" s="35"/>
      <c r="L9" s="36"/>
      <c r="M9" s="37"/>
      <c r="N9" s="37"/>
    </row>
    <row r="10" spans="1:14" s="28" customFormat="1" ht="3" customHeight="1" outlineLevel="2" x14ac:dyDescent="0.25">
      <c r="B10" s="38"/>
      <c r="C10" s="39"/>
      <c r="D10" s="39"/>
      <c r="E10" s="40"/>
      <c r="F10" s="41"/>
      <c r="G10" s="42"/>
      <c r="H10" s="43"/>
      <c r="I10" s="43"/>
      <c r="J10" s="43"/>
      <c r="K10" s="43"/>
      <c r="L10" s="44"/>
      <c r="M10" s="37"/>
      <c r="N10" s="37"/>
    </row>
    <row r="11" spans="1:14" ht="18" customHeight="1" outlineLevel="2" x14ac:dyDescent="0.25">
      <c r="B11" s="45" t="s">
        <v>13</v>
      </c>
      <c r="C11" s="46" t="s">
        <v>45</v>
      </c>
      <c r="D11" s="47"/>
      <c r="E11" s="48"/>
      <c r="F11" s="48"/>
      <c r="G11" s="49"/>
      <c r="H11" s="49"/>
      <c r="I11" s="49"/>
      <c r="J11" s="49"/>
      <c r="K11" s="49"/>
      <c r="L11" s="50"/>
      <c r="M11" s="51"/>
      <c r="N11" s="51"/>
    </row>
    <row r="12" spans="1:14" ht="15" customHeight="1" outlineLevel="3" x14ac:dyDescent="0.25">
      <c r="B12" s="52">
        <v>1001</v>
      </c>
      <c r="C12" s="241"/>
      <c r="D12" s="54"/>
      <c r="E12" s="55"/>
      <c r="F12" s="56"/>
      <c r="G12" s="57"/>
      <c r="H12" s="260">
        <f>U8</f>
        <v>0</v>
      </c>
      <c r="I12" s="58">
        <v>0</v>
      </c>
      <c r="J12" s="242">
        <f>ROUND((100%-D12)*F12*G12,0)*0</f>
        <v>0</v>
      </c>
      <c r="K12" s="156">
        <f t="shared" ref="K12:K25" si="0">SUM(H12,I12,J12)</f>
        <v>0</v>
      </c>
      <c r="L12" s="159">
        <f t="shared" ref="L12:L25" si="1">IF($K$26&lt;=0,0,K12/$K$26)</f>
        <v>0</v>
      </c>
      <c r="M12" s="51"/>
      <c r="N12" s="51"/>
    </row>
    <row r="13" spans="1:14" ht="15" customHeight="1" outlineLevel="3" x14ac:dyDescent="0.25">
      <c r="B13" s="60">
        <v>1002</v>
      </c>
      <c r="C13" s="243"/>
      <c r="D13" s="62"/>
      <c r="E13" s="63"/>
      <c r="F13" s="64"/>
      <c r="G13" s="65"/>
      <c r="H13" s="257">
        <f>ROUND(D13*F13*G13,0)</f>
        <v>0</v>
      </c>
      <c r="I13" s="66">
        <v>0</v>
      </c>
      <c r="J13" s="244">
        <f>ROUND((100%-D13)*F13*G13,0)*0</f>
        <v>0</v>
      </c>
      <c r="K13" s="157">
        <f>SUM(H13,I13,J13)</f>
        <v>0</v>
      </c>
      <c r="L13" s="160">
        <f t="shared" si="1"/>
        <v>0</v>
      </c>
      <c r="M13" s="51"/>
      <c r="N13" s="67"/>
    </row>
    <row r="14" spans="1:14" ht="15" customHeight="1" outlineLevel="3" thickBot="1" x14ac:dyDescent="0.3">
      <c r="B14" s="60">
        <v>1003</v>
      </c>
      <c r="C14" s="243"/>
      <c r="D14" s="62"/>
      <c r="E14" s="63"/>
      <c r="F14" s="64"/>
      <c r="G14" s="65"/>
      <c r="H14" s="257">
        <f t="shared" ref="H14:H25" si="2">ROUND(D14*F14*G14,0)</f>
        <v>0</v>
      </c>
      <c r="I14" s="66">
        <v>0</v>
      </c>
      <c r="J14" s="244">
        <f t="shared" ref="J14:J25" si="3">ROUND((100%-D14)*F14*G14,0)*0</f>
        <v>0</v>
      </c>
      <c r="K14" s="157">
        <f t="shared" si="0"/>
        <v>0</v>
      </c>
      <c r="L14" s="160">
        <f t="shared" si="1"/>
        <v>0</v>
      </c>
      <c r="M14" s="51"/>
      <c r="N14" s="51"/>
    </row>
    <row r="15" spans="1:14" ht="15" hidden="1" customHeight="1" outlineLevel="3" x14ac:dyDescent="0.25">
      <c r="B15" s="60">
        <v>1004</v>
      </c>
      <c r="C15" s="61"/>
      <c r="D15" s="62">
        <v>0</v>
      </c>
      <c r="E15" s="63" t="s">
        <v>14</v>
      </c>
      <c r="F15" s="64">
        <v>0</v>
      </c>
      <c r="G15" s="247">
        <v>320000</v>
      </c>
      <c r="H15" s="257">
        <f t="shared" si="2"/>
        <v>0</v>
      </c>
      <c r="I15" s="66">
        <v>0</v>
      </c>
      <c r="J15" s="244">
        <f t="shared" si="3"/>
        <v>0</v>
      </c>
      <c r="K15" s="157">
        <f t="shared" si="0"/>
        <v>0</v>
      </c>
      <c r="L15" s="160">
        <f t="shared" si="1"/>
        <v>0</v>
      </c>
      <c r="M15" s="51"/>
      <c r="N15" s="51"/>
    </row>
    <row r="16" spans="1:14" ht="15" hidden="1" customHeight="1" outlineLevel="3" x14ac:dyDescent="0.25">
      <c r="B16" s="60">
        <v>1005</v>
      </c>
      <c r="C16" s="61"/>
      <c r="D16" s="62">
        <v>0</v>
      </c>
      <c r="E16" s="63" t="s">
        <v>14</v>
      </c>
      <c r="F16" s="64">
        <v>0</v>
      </c>
      <c r="G16" s="247">
        <v>320000</v>
      </c>
      <c r="H16" s="257">
        <f>ROUND(D16*F16*G16,0)</f>
        <v>0</v>
      </c>
      <c r="I16" s="66">
        <v>0</v>
      </c>
      <c r="J16" s="244">
        <f t="shared" si="3"/>
        <v>0</v>
      </c>
      <c r="K16" s="157">
        <f t="shared" si="0"/>
        <v>0</v>
      </c>
      <c r="L16" s="160">
        <f t="shared" si="1"/>
        <v>0</v>
      </c>
      <c r="M16" s="51"/>
      <c r="N16" s="51"/>
    </row>
    <row r="17" spans="2:14" ht="15" hidden="1" customHeight="1" outlineLevel="3" x14ac:dyDescent="0.25">
      <c r="B17" s="60">
        <v>1006</v>
      </c>
      <c r="C17" s="61"/>
      <c r="D17" s="62">
        <v>0</v>
      </c>
      <c r="E17" s="63" t="s">
        <v>14</v>
      </c>
      <c r="F17" s="64">
        <v>0</v>
      </c>
      <c r="G17" s="247">
        <v>320000</v>
      </c>
      <c r="H17" s="257">
        <f>ROUND(D17*F17*G17,0)</f>
        <v>0</v>
      </c>
      <c r="I17" s="66">
        <v>0</v>
      </c>
      <c r="J17" s="244">
        <f t="shared" si="3"/>
        <v>0</v>
      </c>
      <c r="K17" s="157">
        <f t="shared" si="0"/>
        <v>0</v>
      </c>
      <c r="L17" s="160">
        <f t="shared" si="1"/>
        <v>0</v>
      </c>
      <c r="M17" s="51"/>
      <c r="N17" s="51"/>
    </row>
    <row r="18" spans="2:14" ht="15" hidden="1" customHeight="1" outlineLevel="3" x14ac:dyDescent="0.25">
      <c r="B18" s="60">
        <v>1007</v>
      </c>
      <c r="C18" s="61"/>
      <c r="D18" s="62">
        <v>0</v>
      </c>
      <c r="E18" s="63" t="s">
        <v>14</v>
      </c>
      <c r="F18" s="64">
        <v>0</v>
      </c>
      <c r="G18" s="247">
        <v>320000</v>
      </c>
      <c r="H18" s="257">
        <f t="shared" si="2"/>
        <v>0</v>
      </c>
      <c r="I18" s="66">
        <v>0</v>
      </c>
      <c r="J18" s="244">
        <f t="shared" si="3"/>
        <v>0</v>
      </c>
      <c r="K18" s="157">
        <f t="shared" si="0"/>
        <v>0</v>
      </c>
      <c r="L18" s="160">
        <f t="shared" si="1"/>
        <v>0</v>
      </c>
      <c r="M18" s="51"/>
      <c r="N18" s="67"/>
    </row>
    <row r="19" spans="2:14" ht="15" hidden="1" customHeight="1" outlineLevel="3" x14ac:dyDescent="0.25">
      <c r="B19" s="60">
        <v>1008</v>
      </c>
      <c r="C19" s="61"/>
      <c r="D19" s="62">
        <v>0</v>
      </c>
      <c r="E19" s="63" t="s">
        <v>14</v>
      </c>
      <c r="F19" s="64">
        <v>0</v>
      </c>
      <c r="G19" s="247">
        <v>320000</v>
      </c>
      <c r="H19" s="257">
        <f t="shared" si="2"/>
        <v>0</v>
      </c>
      <c r="I19" s="66">
        <v>0</v>
      </c>
      <c r="J19" s="244">
        <f t="shared" si="3"/>
        <v>0</v>
      </c>
      <c r="K19" s="157">
        <f t="shared" si="0"/>
        <v>0</v>
      </c>
      <c r="L19" s="160">
        <f t="shared" si="1"/>
        <v>0</v>
      </c>
      <c r="M19" s="51"/>
      <c r="N19" s="51"/>
    </row>
    <row r="20" spans="2:14" ht="15" hidden="1" customHeight="1" outlineLevel="3" x14ac:dyDescent="0.25">
      <c r="B20" s="60">
        <v>1009</v>
      </c>
      <c r="C20" s="61"/>
      <c r="D20" s="62">
        <v>0</v>
      </c>
      <c r="E20" s="63" t="s">
        <v>14</v>
      </c>
      <c r="F20" s="64">
        <v>0</v>
      </c>
      <c r="G20" s="247">
        <v>320000</v>
      </c>
      <c r="H20" s="257">
        <f t="shared" si="2"/>
        <v>0</v>
      </c>
      <c r="I20" s="66">
        <v>0</v>
      </c>
      <c r="J20" s="244">
        <f t="shared" si="3"/>
        <v>0</v>
      </c>
      <c r="K20" s="157">
        <f t="shared" si="0"/>
        <v>0</v>
      </c>
      <c r="L20" s="160">
        <f t="shared" si="1"/>
        <v>0</v>
      </c>
      <c r="M20" s="51"/>
      <c r="N20" s="51"/>
    </row>
    <row r="21" spans="2:14" ht="15" hidden="1" customHeight="1" outlineLevel="3" x14ac:dyDescent="0.25">
      <c r="B21" s="60">
        <v>1010</v>
      </c>
      <c r="C21" s="61"/>
      <c r="D21" s="62">
        <v>0</v>
      </c>
      <c r="E21" s="63" t="s">
        <v>14</v>
      </c>
      <c r="F21" s="64">
        <v>0</v>
      </c>
      <c r="G21" s="247">
        <v>320000</v>
      </c>
      <c r="H21" s="257">
        <f t="shared" si="2"/>
        <v>0</v>
      </c>
      <c r="I21" s="66">
        <v>0</v>
      </c>
      <c r="J21" s="244">
        <f t="shared" si="3"/>
        <v>0</v>
      </c>
      <c r="K21" s="157">
        <f t="shared" si="0"/>
        <v>0</v>
      </c>
      <c r="L21" s="160">
        <f t="shared" si="1"/>
        <v>0</v>
      </c>
      <c r="M21" s="51"/>
      <c r="N21" s="51"/>
    </row>
    <row r="22" spans="2:14" ht="15" hidden="1" customHeight="1" outlineLevel="3" x14ac:dyDescent="0.25">
      <c r="B22" s="60">
        <v>1011</v>
      </c>
      <c r="C22" s="61"/>
      <c r="D22" s="62">
        <v>0</v>
      </c>
      <c r="E22" s="63" t="s">
        <v>14</v>
      </c>
      <c r="F22" s="64">
        <v>0</v>
      </c>
      <c r="G22" s="247">
        <v>320000</v>
      </c>
      <c r="H22" s="257">
        <f t="shared" si="2"/>
        <v>0</v>
      </c>
      <c r="I22" s="66">
        <v>0</v>
      </c>
      <c r="J22" s="244">
        <f t="shared" si="3"/>
        <v>0</v>
      </c>
      <c r="K22" s="157">
        <f t="shared" si="0"/>
        <v>0</v>
      </c>
      <c r="L22" s="160">
        <f t="shared" si="1"/>
        <v>0</v>
      </c>
      <c r="M22" s="51"/>
      <c r="N22" s="51"/>
    </row>
    <row r="23" spans="2:14" ht="15" hidden="1" customHeight="1" outlineLevel="3" x14ac:dyDescent="0.25">
      <c r="B23" s="60">
        <v>1012</v>
      </c>
      <c r="C23" s="61"/>
      <c r="D23" s="62">
        <v>0</v>
      </c>
      <c r="E23" s="63" t="s">
        <v>14</v>
      </c>
      <c r="F23" s="64">
        <v>0</v>
      </c>
      <c r="G23" s="247">
        <v>320000</v>
      </c>
      <c r="H23" s="257">
        <f t="shared" si="2"/>
        <v>0</v>
      </c>
      <c r="I23" s="66">
        <v>0</v>
      </c>
      <c r="J23" s="244">
        <f t="shared" si="3"/>
        <v>0</v>
      </c>
      <c r="K23" s="157">
        <f t="shared" si="0"/>
        <v>0</v>
      </c>
      <c r="L23" s="160">
        <f t="shared" si="1"/>
        <v>0</v>
      </c>
      <c r="M23" s="51"/>
      <c r="N23" s="51"/>
    </row>
    <row r="24" spans="2:14" ht="15" hidden="1" customHeight="1" outlineLevel="3" x14ac:dyDescent="0.25">
      <c r="B24" s="60">
        <v>1013</v>
      </c>
      <c r="C24" s="61"/>
      <c r="D24" s="62">
        <v>0</v>
      </c>
      <c r="E24" s="63" t="s">
        <v>14</v>
      </c>
      <c r="F24" s="64">
        <v>0</v>
      </c>
      <c r="G24" s="247">
        <v>320000</v>
      </c>
      <c r="H24" s="257">
        <f t="shared" si="2"/>
        <v>0</v>
      </c>
      <c r="I24" s="66">
        <v>0</v>
      </c>
      <c r="J24" s="244">
        <f t="shared" si="3"/>
        <v>0</v>
      </c>
      <c r="K24" s="157">
        <f t="shared" si="0"/>
        <v>0</v>
      </c>
      <c r="L24" s="160">
        <f t="shared" si="1"/>
        <v>0</v>
      </c>
      <c r="M24" s="51"/>
      <c r="N24" s="51"/>
    </row>
    <row r="25" spans="2:14" ht="15" hidden="1" customHeight="1" outlineLevel="3" thickBot="1" x14ac:dyDescent="0.3">
      <c r="B25" s="60">
        <v>1014</v>
      </c>
      <c r="C25" s="245"/>
      <c r="D25" s="188">
        <v>0</v>
      </c>
      <c r="E25" s="91" t="s">
        <v>14</v>
      </c>
      <c r="F25" s="189">
        <v>0</v>
      </c>
      <c r="G25" s="248">
        <v>320000</v>
      </c>
      <c r="H25" s="258">
        <f t="shared" si="2"/>
        <v>0</v>
      </c>
      <c r="I25" s="92">
        <v>0</v>
      </c>
      <c r="J25" s="246">
        <f t="shared" si="3"/>
        <v>0</v>
      </c>
      <c r="K25" s="157">
        <f t="shared" si="0"/>
        <v>0</v>
      </c>
      <c r="L25" s="160">
        <f t="shared" si="1"/>
        <v>0</v>
      </c>
      <c r="M25" s="51"/>
      <c r="N25" s="51"/>
    </row>
    <row r="26" spans="2:14" s="75" customFormat="1" ht="15.75" outlineLevel="2" thickBot="1" x14ac:dyDescent="0.3">
      <c r="B26" s="282" t="s">
        <v>28</v>
      </c>
      <c r="C26" s="283"/>
      <c r="D26" s="68"/>
      <c r="E26" s="69"/>
      <c r="F26" s="70"/>
      <c r="G26" s="249"/>
      <c r="H26" s="259">
        <f>SUM(H12:H25)</f>
        <v>0</v>
      </c>
      <c r="I26" s="72">
        <f>SUM(I12:I25)</f>
        <v>0</v>
      </c>
      <c r="J26" s="73">
        <f>SUM(J12:J25)</f>
        <v>0</v>
      </c>
      <c r="K26" s="158">
        <f>SUM(K12:K25)</f>
        <v>0</v>
      </c>
      <c r="L26" s="161">
        <f>IF(K31&lt;=0,0,K26/K31)</f>
        <v>0</v>
      </c>
      <c r="M26" s="74"/>
      <c r="N26" s="74"/>
    </row>
    <row r="27" spans="2:14" ht="18" customHeight="1" outlineLevel="2" x14ac:dyDescent="0.25">
      <c r="B27" s="45" t="s">
        <v>8</v>
      </c>
      <c r="C27" s="46" t="s">
        <v>46</v>
      </c>
      <c r="D27" s="47"/>
      <c r="E27" s="48"/>
      <c r="F27" s="76"/>
      <c r="G27" s="180"/>
      <c r="H27" s="180"/>
      <c r="I27" s="78"/>
      <c r="J27" s="78"/>
      <c r="K27" s="78"/>
      <c r="L27" s="79"/>
      <c r="M27" s="51"/>
      <c r="N27" s="51"/>
    </row>
    <row r="28" spans="2:14" ht="15" customHeight="1" outlineLevel="3" thickBot="1" x14ac:dyDescent="0.3">
      <c r="B28" s="52">
        <v>1101</v>
      </c>
      <c r="C28" s="53"/>
      <c r="D28" s="54"/>
      <c r="E28" s="55"/>
      <c r="F28" s="56"/>
      <c r="G28" s="247"/>
      <c r="H28" s="260">
        <f t="shared" ref="H28" si="4">ROUND(D28*F28*G28,0)</f>
        <v>0</v>
      </c>
      <c r="I28" s="58">
        <v>0</v>
      </c>
      <c r="J28" s="59">
        <f t="shared" ref="J28" si="5">ROUND((100%-D28)*F28*G28,0)*0</f>
        <v>0</v>
      </c>
      <c r="K28" s="156">
        <f t="shared" ref="K28" si="6">SUM(H28,I28,J28)</f>
        <v>0</v>
      </c>
      <c r="L28" s="159">
        <v>0</v>
      </c>
      <c r="M28" s="80"/>
      <c r="N28" s="81"/>
    </row>
    <row r="29" spans="2:14" s="75" customFormat="1" ht="15.75" outlineLevel="2" thickBot="1" x14ac:dyDescent="0.3">
      <c r="B29" s="282" t="s">
        <v>43</v>
      </c>
      <c r="C29" s="283"/>
      <c r="D29" s="68"/>
      <c r="E29" s="69"/>
      <c r="F29" s="70"/>
      <c r="G29" s="249"/>
      <c r="H29" s="259">
        <f>SUM(H28:H28)</f>
        <v>0</v>
      </c>
      <c r="I29" s="72">
        <f>SUM(I28:I28)</f>
        <v>0</v>
      </c>
      <c r="J29" s="73">
        <f>SUM(J28:J28)</f>
        <v>0</v>
      </c>
      <c r="K29" s="158">
        <f>SUM(K28:K28)</f>
        <v>0</v>
      </c>
      <c r="L29" s="161">
        <f>IF(K31&lt;=0,0,K29/K31)</f>
        <v>0</v>
      </c>
      <c r="M29" s="74"/>
      <c r="N29" s="74"/>
    </row>
    <row r="30" spans="2:14" s="75" customFormat="1" ht="3.75" customHeight="1" outlineLevel="2" thickBot="1" x14ac:dyDescent="0.35">
      <c r="B30" s="93"/>
      <c r="C30" s="94"/>
      <c r="D30" s="95"/>
      <c r="E30" s="96"/>
      <c r="F30" s="97"/>
      <c r="G30" s="209"/>
      <c r="H30" s="209"/>
      <c r="I30" s="99"/>
      <c r="J30" s="99"/>
      <c r="K30" s="99"/>
      <c r="L30" s="100"/>
      <c r="M30" s="74"/>
      <c r="N30" s="74"/>
    </row>
    <row r="31" spans="2:14" s="75" customFormat="1" ht="15.75" thickBot="1" x14ac:dyDescent="0.3">
      <c r="B31" s="101"/>
      <c r="C31" s="167" t="s">
        <v>30</v>
      </c>
      <c r="D31" s="102"/>
      <c r="E31" s="103"/>
      <c r="F31" s="104"/>
      <c r="G31" s="250"/>
      <c r="H31" s="261">
        <f>SUM(H29,H26)</f>
        <v>0</v>
      </c>
      <c r="I31" s="106">
        <f>SUM(I29,I26)</f>
        <v>0</v>
      </c>
      <c r="J31" s="107">
        <f>SUM(J29,J26)</f>
        <v>0</v>
      </c>
      <c r="K31" s="108">
        <f>SUM(K29,K26)</f>
        <v>0</v>
      </c>
      <c r="L31" s="109">
        <f>IF(H45&lt;=0,0,H31/K31)</f>
        <v>0</v>
      </c>
      <c r="M31" s="74"/>
      <c r="N31" s="74"/>
    </row>
    <row r="32" spans="2:14" s="75" customFormat="1" ht="4.5" customHeight="1" thickBot="1" x14ac:dyDescent="0.35">
      <c r="B32" s="110"/>
      <c r="C32" s="111"/>
      <c r="D32" s="112"/>
      <c r="E32" s="113"/>
      <c r="F32" s="114"/>
      <c r="G32" s="251"/>
      <c r="H32" s="251"/>
      <c r="I32" s="115"/>
      <c r="J32" s="115"/>
      <c r="K32" s="115"/>
      <c r="L32" s="116"/>
      <c r="M32" s="74"/>
      <c r="N32" s="74"/>
    </row>
    <row r="33" spans="2:16" ht="17.25" customHeight="1" outlineLevel="2" x14ac:dyDescent="0.25">
      <c r="B33" s="45" t="s">
        <v>11</v>
      </c>
      <c r="C33" s="117" t="s">
        <v>47</v>
      </c>
      <c r="D33" s="118"/>
      <c r="E33" s="34"/>
      <c r="F33" s="119"/>
      <c r="G33" s="215"/>
      <c r="H33" s="215"/>
      <c r="I33" s="121"/>
      <c r="J33" s="121"/>
      <c r="K33" s="121"/>
      <c r="L33" s="122"/>
      <c r="M33" s="51"/>
      <c r="N33" s="51"/>
    </row>
    <row r="34" spans="2:16" ht="15.75" customHeight="1" outlineLevel="3" x14ac:dyDescent="0.25">
      <c r="B34" s="52">
        <v>1301</v>
      </c>
      <c r="C34" s="53"/>
      <c r="D34" s="62"/>
      <c r="E34" s="55"/>
      <c r="F34" s="56"/>
      <c r="G34" s="252"/>
      <c r="H34" s="257">
        <f t="shared" ref="H34:H38" si="7">ROUND(D34*F34*G34,0)</f>
        <v>0</v>
      </c>
      <c r="I34" s="58">
        <v>0</v>
      </c>
      <c r="J34" s="59">
        <f t="shared" ref="J34:J38" si="8">ROUND((100%-D34)*F34*G34,0)*0</f>
        <v>0</v>
      </c>
      <c r="K34" s="157">
        <f t="shared" ref="K34:K38" si="9">SUM(H34,I34,J34)</f>
        <v>0</v>
      </c>
      <c r="L34" s="159">
        <f>IF($K$39&lt;=0,0,K34/$K$39)</f>
        <v>0</v>
      </c>
      <c r="M34" s="51"/>
      <c r="N34" s="51"/>
    </row>
    <row r="35" spans="2:16" ht="15.75" customHeight="1" outlineLevel="3" x14ac:dyDescent="0.25">
      <c r="B35" s="60">
        <v>1303</v>
      </c>
      <c r="C35" s="61"/>
      <c r="D35" s="62">
        <v>0</v>
      </c>
      <c r="E35" s="63" t="s">
        <v>15</v>
      </c>
      <c r="F35" s="64"/>
      <c r="G35" s="253"/>
      <c r="H35" s="257">
        <f t="shared" si="7"/>
        <v>0</v>
      </c>
      <c r="I35" s="66">
        <v>0</v>
      </c>
      <c r="J35" s="59">
        <f t="shared" si="8"/>
        <v>0</v>
      </c>
      <c r="K35" s="157">
        <f t="shared" si="9"/>
        <v>0</v>
      </c>
      <c r="L35" s="160">
        <f>IF($K$39&lt;=0,0,K35/$K$39)</f>
        <v>0</v>
      </c>
      <c r="M35" s="51"/>
      <c r="N35" s="51"/>
    </row>
    <row r="36" spans="2:16" ht="18" customHeight="1" outlineLevel="3" x14ac:dyDescent="0.25">
      <c r="B36" s="60">
        <v>1304</v>
      </c>
      <c r="C36" s="123"/>
      <c r="D36" s="62">
        <v>0</v>
      </c>
      <c r="E36" s="63" t="s">
        <v>15</v>
      </c>
      <c r="F36" s="64"/>
      <c r="G36" s="253"/>
      <c r="H36" s="257">
        <f t="shared" si="7"/>
        <v>0</v>
      </c>
      <c r="I36" s="66">
        <v>0</v>
      </c>
      <c r="J36" s="59">
        <f t="shared" si="8"/>
        <v>0</v>
      </c>
      <c r="K36" s="157">
        <f t="shared" si="9"/>
        <v>0</v>
      </c>
      <c r="L36" s="160">
        <f>IF($K$39&lt;=0,0,K36/$K$39)</f>
        <v>0</v>
      </c>
      <c r="M36" s="51"/>
      <c r="N36" s="51"/>
    </row>
    <row r="37" spans="2:16" ht="15.75" customHeight="1" outlineLevel="3" x14ac:dyDescent="0.25">
      <c r="B37" s="60">
        <v>1305</v>
      </c>
      <c r="C37" s="123"/>
      <c r="D37" s="62">
        <v>0</v>
      </c>
      <c r="E37" s="63" t="s">
        <v>15</v>
      </c>
      <c r="F37" s="64"/>
      <c r="G37" s="253"/>
      <c r="H37" s="257">
        <f t="shared" si="7"/>
        <v>0</v>
      </c>
      <c r="I37" s="66">
        <v>0</v>
      </c>
      <c r="J37" s="59">
        <f t="shared" si="8"/>
        <v>0</v>
      </c>
      <c r="K37" s="157">
        <f t="shared" si="9"/>
        <v>0</v>
      </c>
      <c r="L37" s="160">
        <f>IF($K$39&lt;=0,0,K37/$K$39)</f>
        <v>0</v>
      </c>
      <c r="M37" s="51"/>
      <c r="N37" s="51"/>
    </row>
    <row r="38" spans="2:16" ht="18" customHeight="1" outlineLevel="3" thickBot="1" x14ac:dyDescent="0.3">
      <c r="B38" s="60">
        <v>1306</v>
      </c>
      <c r="C38" s="123"/>
      <c r="D38" s="62">
        <v>0</v>
      </c>
      <c r="E38" s="63" t="s">
        <v>15</v>
      </c>
      <c r="F38" s="64"/>
      <c r="G38" s="253"/>
      <c r="H38" s="257">
        <f t="shared" si="7"/>
        <v>0</v>
      </c>
      <c r="I38" s="66">
        <v>0</v>
      </c>
      <c r="J38" s="59">
        <f t="shared" si="8"/>
        <v>0</v>
      </c>
      <c r="K38" s="157">
        <f t="shared" si="9"/>
        <v>0</v>
      </c>
      <c r="L38" s="160">
        <f>IF($K$39&lt;=0,0,K38/$K$39)</f>
        <v>0</v>
      </c>
      <c r="M38" s="51"/>
      <c r="N38" s="51"/>
    </row>
    <row r="39" spans="2:16" s="75" customFormat="1" ht="15.75" outlineLevel="2" collapsed="1" thickBot="1" x14ac:dyDescent="0.3">
      <c r="B39" s="282" t="s">
        <v>40</v>
      </c>
      <c r="C39" s="283"/>
      <c r="D39" s="125"/>
      <c r="E39" s="125"/>
      <c r="F39" s="125"/>
      <c r="G39" s="254"/>
      <c r="H39" s="262">
        <f>SUM(H34:H38)</f>
        <v>0</v>
      </c>
      <c r="I39" s="127">
        <f>SUM(I34:I38)</f>
        <v>0</v>
      </c>
      <c r="J39" s="128">
        <f>SUM(J34:J38)</f>
        <v>0</v>
      </c>
      <c r="K39" s="162">
        <f>SUM(K34:K38)</f>
        <v>0</v>
      </c>
      <c r="L39" s="163">
        <f>IF(H39&lt;=0,0,H39/H45)</f>
        <v>0</v>
      </c>
      <c r="M39" s="74"/>
      <c r="N39" s="74"/>
    </row>
    <row r="40" spans="2:16" ht="18" customHeight="1" outlineLevel="2" x14ac:dyDescent="0.25">
      <c r="B40" s="45" t="s">
        <v>12</v>
      </c>
      <c r="C40" s="117" t="s">
        <v>48</v>
      </c>
      <c r="D40" s="118"/>
      <c r="E40" s="34"/>
      <c r="F40" s="119"/>
      <c r="G40" s="215"/>
      <c r="H40" s="215"/>
      <c r="I40" s="121"/>
      <c r="J40" s="121"/>
      <c r="K40" s="121"/>
      <c r="L40" s="122"/>
      <c r="M40" s="51"/>
      <c r="N40" s="51"/>
    </row>
    <row r="41" spans="2:16" ht="15.75" customHeight="1" outlineLevel="3" x14ac:dyDescent="0.25">
      <c r="B41" s="52">
        <v>1501</v>
      </c>
      <c r="C41" s="53"/>
      <c r="D41" s="54"/>
      <c r="E41" s="55"/>
      <c r="F41" s="64"/>
      <c r="G41" s="253"/>
      <c r="H41" s="257">
        <f t="shared" ref="H41:H42" si="10">ROUND(D41*F41*G41,0)</f>
        <v>0</v>
      </c>
      <c r="I41" s="58">
        <v>0</v>
      </c>
      <c r="J41" s="59">
        <f t="shared" ref="J41:J42" si="11">ROUND((100%-D41)*F41*G41,0)*0</f>
        <v>0</v>
      </c>
      <c r="K41" s="157">
        <f t="shared" ref="K41:K42" si="12">SUM(H41,I41,J41)</f>
        <v>0</v>
      </c>
      <c r="L41" s="159">
        <f>IF($K$43&lt;=0,0,K41/$K$43)</f>
        <v>0</v>
      </c>
      <c r="M41" s="51"/>
      <c r="N41" s="134"/>
    </row>
    <row r="42" spans="2:16" ht="15.75" customHeight="1" outlineLevel="3" thickBot="1" x14ac:dyDescent="0.3">
      <c r="B42" s="60">
        <v>1502</v>
      </c>
      <c r="C42" s="61"/>
      <c r="D42" s="62"/>
      <c r="E42" s="63"/>
      <c r="F42" s="64"/>
      <c r="G42" s="253"/>
      <c r="H42" s="257">
        <f t="shared" si="10"/>
        <v>0</v>
      </c>
      <c r="I42" s="66">
        <v>0</v>
      </c>
      <c r="J42" s="59">
        <f t="shared" si="11"/>
        <v>0</v>
      </c>
      <c r="K42" s="157">
        <f t="shared" si="12"/>
        <v>0</v>
      </c>
      <c r="L42" s="160">
        <f>IF($K$43&lt;=0,0,K42/$K$43)</f>
        <v>0</v>
      </c>
      <c r="M42" s="67"/>
      <c r="N42" s="134"/>
    </row>
    <row r="43" spans="2:16" s="75" customFormat="1" ht="15.75" outlineLevel="2" collapsed="1" thickBot="1" x14ac:dyDescent="0.3">
      <c r="B43" s="282" t="s">
        <v>41</v>
      </c>
      <c r="C43" s="283"/>
      <c r="D43" s="125"/>
      <c r="E43" s="125"/>
      <c r="F43" s="125"/>
      <c r="G43" s="254"/>
      <c r="H43" s="262">
        <f>SUM(H41:H42)</f>
        <v>0</v>
      </c>
      <c r="I43" s="127">
        <f>SUM(I41:I42)</f>
        <v>0</v>
      </c>
      <c r="J43" s="128">
        <f>SUM(J41:J42)</f>
        <v>0</v>
      </c>
      <c r="K43" s="162">
        <f>SUM(K41:K42)</f>
        <v>0</v>
      </c>
      <c r="L43" s="163">
        <f>IF(H43&lt;=0,0,H43/H45)</f>
        <v>0</v>
      </c>
      <c r="M43" s="74"/>
      <c r="N43" s="134"/>
      <c r="O43" s="7"/>
      <c r="P43" s="7"/>
    </row>
    <row r="44" spans="2:16" ht="5.25" customHeight="1" thickBot="1" x14ac:dyDescent="0.3">
      <c r="B44" s="135"/>
      <c r="C44" s="136"/>
      <c r="D44" s="137"/>
      <c r="E44" s="136"/>
      <c r="F44" s="136"/>
      <c r="G44" s="255"/>
      <c r="H44" s="232"/>
      <c r="I44" s="139"/>
      <c r="J44" s="139"/>
      <c r="K44" s="139"/>
      <c r="L44" s="140"/>
      <c r="M44" s="51"/>
      <c r="N44" s="51"/>
    </row>
    <row r="45" spans="2:16" ht="32.25" customHeight="1" thickBot="1" x14ac:dyDescent="0.3">
      <c r="B45" s="280" t="s">
        <v>42</v>
      </c>
      <c r="C45" s="281"/>
      <c r="D45" s="141"/>
      <c r="E45" s="142"/>
      <c r="F45" s="143"/>
      <c r="G45" s="256"/>
      <c r="H45" s="263">
        <f>SUM(H31,H39,H43)</f>
        <v>0</v>
      </c>
      <c r="I45" s="145">
        <f>SUM(I31,I43,I39)</f>
        <v>0</v>
      </c>
      <c r="J45" s="146">
        <f>SUM(J31,J43,J39)</f>
        <v>0</v>
      </c>
      <c r="K45" s="145">
        <f>SUM(K31,K43,K39)</f>
        <v>0</v>
      </c>
      <c r="L45" s="147">
        <f>IF(H45&lt;=0,0,H45/SUM(H31+H39+H43))</f>
        <v>0</v>
      </c>
      <c r="M45" s="67"/>
      <c r="N45" s="67"/>
    </row>
    <row r="46" spans="2:16" ht="6" customHeight="1" thickTop="1" x14ac:dyDescent="0.25">
      <c r="B46" s="148"/>
      <c r="C46" s="148"/>
      <c r="D46" s="148"/>
      <c r="E46" s="148"/>
      <c r="F46" s="148"/>
      <c r="G46" s="149"/>
      <c r="H46" s="149"/>
      <c r="I46" s="149"/>
      <c r="J46" s="149"/>
      <c r="K46" s="149"/>
      <c r="L46" s="51"/>
      <c r="M46" s="51"/>
      <c r="N46" s="51"/>
    </row>
    <row r="47" spans="2:16" ht="13.9" x14ac:dyDescent="0.25">
      <c r="B47" s="148"/>
      <c r="C47" s="51"/>
      <c r="D47" s="51"/>
      <c r="E47" s="150"/>
      <c r="F47" s="150"/>
      <c r="G47" s="149"/>
      <c r="H47" s="151"/>
      <c r="I47" s="149"/>
      <c r="J47" s="149"/>
      <c r="K47" s="149"/>
      <c r="L47" s="51"/>
      <c r="M47" s="152"/>
      <c r="N47" s="152"/>
    </row>
    <row r="48" spans="2:16" ht="13.9" x14ac:dyDescent="0.25">
      <c r="B48" s="148"/>
      <c r="C48" s="148"/>
      <c r="D48" s="148"/>
      <c r="E48" s="148"/>
      <c r="F48" s="148"/>
      <c r="G48" s="149"/>
      <c r="H48" s="153">
        <f>IF(K45&lt;=0,0,H45/K45)</f>
        <v>0</v>
      </c>
      <c r="I48" s="153">
        <f>IF(K45&lt;=0,0,(I45+J45)/K45)</f>
        <v>0</v>
      </c>
      <c r="J48" s="153"/>
      <c r="K48" s="153">
        <f>SUM(H48:J48)</f>
        <v>0</v>
      </c>
      <c r="L48" s="152"/>
      <c r="M48" s="51"/>
      <c r="N48" s="51"/>
    </row>
  </sheetData>
  <mergeCells count="11">
    <mergeCell ref="B45:C45"/>
    <mergeCell ref="B26:C26"/>
    <mergeCell ref="B29:C29"/>
    <mergeCell ref="B39:C39"/>
    <mergeCell ref="B43:C43"/>
    <mergeCell ref="L7:L8"/>
    <mergeCell ref="B7:B8"/>
    <mergeCell ref="C7:C8"/>
    <mergeCell ref="D7:D8"/>
    <mergeCell ref="E7:E8"/>
    <mergeCell ref="F7:F8"/>
  </mergeCells>
  <printOptions horizontalCentered="1"/>
  <pageMargins left="0.39370078740157499" right="0.15748031496063" top="0.45" bottom="0.37" header="0.15748031496063" footer="0.16"/>
  <pageSetup paperSize="9" scale="59" orientation="portrait" r:id="rId1"/>
  <headerFooter alignWithMargins="0">
    <oddHeader>&amp;R&amp;F</oddHeader>
    <oddFooter>&amp;L&amp;A&amp;C&amp;D     &amp;T&amp;RPage &amp;P of Pages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tabSelected="1" zoomScale="90" zoomScaleNormal="90" workbookViewId="0">
      <selection activeCell="L80" sqref="L80"/>
    </sheetView>
  </sheetViews>
  <sheetFormatPr defaultColWidth="9.7109375" defaultRowHeight="15" outlineLevelRow="3" x14ac:dyDescent="0.25"/>
  <cols>
    <col min="1" max="1" width="1.140625" style="7" customWidth="1"/>
    <col min="2" max="2" width="7.28515625" style="154" customWidth="1"/>
    <col min="3" max="3" width="53.28515625" style="154" customWidth="1"/>
    <col min="4" max="4" width="7.7109375" style="154" hidden="1" customWidth="1"/>
    <col min="5" max="5" width="11.42578125" style="154" hidden="1" customWidth="1"/>
    <col min="6" max="6" width="10.28515625" style="154" hidden="1" customWidth="1"/>
    <col min="7" max="7" width="7.140625" style="155" hidden="1" customWidth="1"/>
    <col min="8" max="8" width="13.42578125" style="240" customWidth="1"/>
    <col min="9" max="9" width="14.85546875" style="155" hidden="1" customWidth="1"/>
    <col min="10" max="10" width="14.7109375" style="155" hidden="1" customWidth="1"/>
    <col min="11" max="11" width="16.42578125" style="155" hidden="1" customWidth="1"/>
    <col min="12" max="12" width="89" style="169" customWidth="1"/>
    <col min="13" max="13" width="1.28515625" style="7" customWidth="1"/>
    <col min="14" max="14" width="14.85546875" style="7" customWidth="1"/>
    <col min="15" max="256" width="9.7109375" style="7"/>
    <col min="257" max="257" width="1.140625" style="7" customWidth="1"/>
    <col min="258" max="258" width="5.42578125" style="7" customWidth="1"/>
    <col min="259" max="259" width="47.42578125" style="7" customWidth="1"/>
    <col min="260" max="263" width="0" style="7" hidden="1" customWidth="1"/>
    <col min="264" max="264" width="13.42578125" style="7" customWidth="1"/>
    <col min="265" max="267" width="0" style="7" hidden="1" customWidth="1"/>
    <col min="268" max="268" width="89" style="7" customWidth="1"/>
    <col min="269" max="269" width="1.28515625" style="7" customWidth="1"/>
    <col min="270" max="270" width="14.85546875" style="7" customWidth="1"/>
    <col min="271" max="512" width="9.7109375" style="7"/>
    <col min="513" max="513" width="1.140625" style="7" customWidth="1"/>
    <col min="514" max="514" width="5.42578125" style="7" customWidth="1"/>
    <col min="515" max="515" width="47.42578125" style="7" customWidth="1"/>
    <col min="516" max="519" width="0" style="7" hidden="1" customWidth="1"/>
    <col min="520" max="520" width="13.42578125" style="7" customWidth="1"/>
    <col min="521" max="523" width="0" style="7" hidden="1" customWidth="1"/>
    <col min="524" max="524" width="89" style="7" customWidth="1"/>
    <col min="525" max="525" width="1.28515625" style="7" customWidth="1"/>
    <col min="526" max="526" width="14.85546875" style="7" customWidth="1"/>
    <col min="527" max="768" width="9.7109375" style="7"/>
    <col min="769" max="769" width="1.140625" style="7" customWidth="1"/>
    <col min="770" max="770" width="5.42578125" style="7" customWidth="1"/>
    <col min="771" max="771" width="47.42578125" style="7" customWidth="1"/>
    <col min="772" max="775" width="0" style="7" hidden="1" customWidth="1"/>
    <col min="776" max="776" width="13.42578125" style="7" customWidth="1"/>
    <col min="777" max="779" width="0" style="7" hidden="1" customWidth="1"/>
    <col min="780" max="780" width="89" style="7" customWidth="1"/>
    <col min="781" max="781" width="1.28515625" style="7" customWidth="1"/>
    <col min="782" max="782" width="14.85546875" style="7" customWidth="1"/>
    <col min="783" max="1024" width="9.7109375" style="7"/>
    <col min="1025" max="1025" width="1.140625" style="7" customWidth="1"/>
    <col min="1026" max="1026" width="5.42578125" style="7" customWidth="1"/>
    <col min="1027" max="1027" width="47.42578125" style="7" customWidth="1"/>
    <col min="1028" max="1031" width="0" style="7" hidden="1" customWidth="1"/>
    <col min="1032" max="1032" width="13.42578125" style="7" customWidth="1"/>
    <col min="1033" max="1035" width="0" style="7" hidden="1" customWidth="1"/>
    <col min="1036" max="1036" width="89" style="7" customWidth="1"/>
    <col min="1037" max="1037" width="1.28515625" style="7" customWidth="1"/>
    <col min="1038" max="1038" width="14.85546875" style="7" customWidth="1"/>
    <col min="1039" max="1280" width="9.7109375" style="7"/>
    <col min="1281" max="1281" width="1.140625" style="7" customWidth="1"/>
    <col min="1282" max="1282" width="5.42578125" style="7" customWidth="1"/>
    <col min="1283" max="1283" width="47.42578125" style="7" customWidth="1"/>
    <col min="1284" max="1287" width="0" style="7" hidden="1" customWidth="1"/>
    <col min="1288" max="1288" width="13.42578125" style="7" customWidth="1"/>
    <col min="1289" max="1291" width="0" style="7" hidden="1" customWidth="1"/>
    <col min="1292" max="1292" width="89" style="7" customWidth="1"/>
    <col min="1293" max="1293" width="1.28515625" style="7" customWidth="1"/>
    <col min="1294" max="1294" width="14.85546875" style="7" customWidth="1"/>
    <col min="1295" max="1536" width="9.7109375" style="7"/>
    <col min="1537" max="1537" width="1.140625" style="7" customWidth="1"/>
    <col min="1538" max="1538" width="5.42578125" style="7" customWidth="1"/>
    <col min="1539" max="1539" width="47.42578125" style="7" customWidth="1"/>
    <col min="1540" max="1543" width="0" style="7" hidden="1" customWidth="1"/>
    <col min="1544" max="1544" width="13.42578125" style="7" customWidth="1"/>
    <col min="1545" max="1547" width="0" style="7" hidden="1" customWidth="1"/>
    <col min="1548" max="1548" width="89" style="7" customWidth="1"/>
    <col min="1549" max="1549" width="1.28515625" style="7" customWidth="1"/>
    <col min="1550" max="1550" width="14.85546875" style="7" customWidth="1"/>
    <col min="1551" max="1792" width="9.7109375" style="7"/>
    <col min="1793" max="1793" width="1.140625" style="7" customWidth="1"/>
    <col min="1794" max="1794" width="5.42578125" style="7" customWidth="1"/>
    <col min="1795" max="1795" width="47.42578125" style="7" customWidth="1"/>
    <col min="1796" max="1799" width="0" style="7" hidden="1" customWidth="1"/>
    <col min="1800" max="1800" width="13.42578125" style="7" customWidth="1"/>
    <col min="1801" max="1803" width="0" style="7" hidden="1" customWidth="1"/>
    <col min="1804" max="1804" width="89" style="7" customWidth="1"/>
    <col min="1805" max="1805" width="1.28515625" style="7" customWidth="1"/>
    <col min="1806" max="1806" width="14.85546875" style="7" customWidth="1"/>
    <col min="1807" max="2048" width="9.7109375" style="7"/>
    <col min="2049" max="2049" width="1.140625" style="7" customWidth="1"/>
    <col min="2050" max="2050" width="5.42578125" style="7" customWidth="1"/>
    <col min="2051" max="2051" width="47.42578125" style="7" customWidth="1"/>
    <col min="2052" max="2055" width="0" style="7" hidden="1" customWidth="1"/>
    <col min="2056" max="2056" width="13.42578125" style="7" customWidth="1"/>
    <col min="2057" max="2059" width="0" style="7" hidden="1" customWidth="1"/>
    <col min="2060" max="2060" width="89" style="7" customWidth="1"/>
    <col min="2061" max="2061" width="1.28515625" style="7" customWidth="1"/>
    <col min="2062" max="2062" width="14.85546875" style="7" customWidth="1"/>
    <col min="2063" max="2304" width="9.7109375" style="7"/>
    <col min="2305" max="2305" width="1.140625" style="7" customWidth="1"/>
    <col min="2306" max="2306" width="5.42578125" style="7" customWidth="1"/>
    <col min="2307" max="2307" width="47.42578125" style="7" customWidth="1"/>
    <col min="2308" max="2311" width="0" style="7" hidden="1" customWidth="1"/>
    <col min="2312" max="2312" width="13.42578125" style="7" customWidth="1"/>
    <col min="2313" max="2315" width="0" style="7" hidden="1" customWidth="1"/>
    <col min="2316" max="2316" width="89" style="7" customWidth="1"/>
    <col min="2317" max="2317" width="1.28515625" style="7" customWidth="1"/>
    <col min="2318" max="2318" width="14.85546875" style="7" customWidth="1"/>
    <col min="2319" max="2560" width="9.7109375" style="7"/>
    <col min="2561" max="2561" width="1.140625" style="7" customWidth="1"/>
    <col min="2562" max="2562" width="5.42578125" style="7" customWidth="1"/>
    <col min="2563" max="2563" width="47.42578125" style="7" customWidth="1"/>
    <col min="2564" max="2567" width="0" style="7" hidden="1" customWidth="1"/>
    <col min="2568" max="2568" width="13.42578125" style="7" customWidth="1"/>
    <col min="2569" max="2571" width="0" style="7" hidden="1" customWidth="1"/>
    <col min="2572" max="2572" width="89" style="7" customWidth="1"/>
    <col min="2573" max="2573" width="1.28515625" style="7" customWidth="1"/>
    <col min="2574" max="2574" width="14.85546875" style="7" customWidth="1"/>
    <col min="2575" max="2816" width="9.7109375" style="7"/>
    <col min="2817" max="2817" width="1.140625" style="7" customWidth="1"/>
    <col min="2818" max="2818" width="5.42578125" style="7" customWidth="1"/>
    <col min="2819" max="2819" width="47.42578125" style="7" customWidth="1"/>
    <col min="2820" max="2823" width="0" style="7" hidden="1" customWidth="1"/>
    <col min="2824" max="2824" width="13.42578125" style="7" customWidth="1"/>
    <col min="2825" max="2827" width="0" style="7" hidden="1" customWidth="1"/>
    <col min="2828" max="2828" width="89" style="7" customWidth="1"/>
    <col min="2829" max="2829" width="1.28515625" style="7" customWidth="1"/>
    <col min="2830" max="2830" width="14.85546875" style="7" customWidth="1"/>
    <col min="2831" max="3072" width="9.7109375" style="7"/>
    <col min="3073" max="3073" width="1.140625" style="7" customWidth="1"/>
    <col min="3074" max="3074" width="5.42578125" style="7" customWidth="1"/>
    <col min="3075" max="3075" width="47.42578125" style="7" customWidth="1"/>
    <col min="3076" max="3079" width="0" style="7" hidden="1" customWidth="1"/>
    <col min="3080" max="3080" width="13.42578125" style="7" customWidth="1"/>
    <col min="3081" max="3083" width="0" style="7" hidden="1" customWidth="1"/>
    <col min="3084" max="3084" width="89" style="7" customWidth="1"/>
    <col min="3085" max="3085" width="1.28515625" style="7" customWidth="1"/>
    <col min="3086" max="3086" width="14.85546875" style="7" customWidth="1"/>
    <col min="3087" max="3328" width="9.7109375" style="7"/>
    <col min="3329" max="3329" width="1.140625" style="7" customWidth="1"/>
    <col min="3330" max="3330" width="5.42578125" style="7" customWidth="1"/>
    <col min="3331" max="3331" width="47.42578125" style="7" customWidth="1"/>
    <col min="3332" max="3335" width="0" style="7" hidden="1" customWidth="1"/>
    <col min="3336" max="3336" width="13.42578125" style="7" customWidth="1"/>
    <col min="3337" max="3339" width="0" style="7" hidden="1" customWidth="1"/>
    <col min="3340" max="3340" width="89" style="7" customWidth="1"/>
    <col min="3341" max="3341" width="1.28515625" style="7" customWidth="1"/>
    <col min="3342" max="3342" width="14.85546875" style="7" customWidth="1"/>
    <col min="3343" max="3584" width="9.7109375" style="7"/>
    <col min="3585" max="3585" width="1.140625" style="7" customWidth="1"/>
    <col min="3586" max="3586" width="5.42578125" style="7" customWidth="1"/>
    <col min="3587" max="3587" width="47.42578125" style="7" customWidth="1"/>
    <col min="3588" max="3591" width="0" style="7" hidden="1" customWidth="1"/>
    <col min="3592" max="3592" width="13.42578125" style="7" customWidth="1"/>
    <col min="3593" max="3595" width="0" style="7" hidden="1" customWidth="1"/>
    <col min="3596" max="3596" width="89" style="7" customWidth="1"/>
    <col min="3597" max="3597" width="1.28515625" style="7" customWidth="1"/>
    <col min="3598" max="3598" width="14.85546875" style="7" customWidth="1"/>
    <col min="3599" max="3840" width="9.7109375" style="7"/>
    <col min="3841" max="3841" width="1.140625" style="7" customWidth="1"/>
    <col min="3842" max="3842" width="5.42578125" style="7" customWidth="1"/>
    <col min="3843" max="3843" width="47.42578125" style="7" customWidth="1"/>
    <col min="3844" max="3847" width="0" style="7" hidden="1" customWidth="1"/>
    <col min="3848" max="3848" width="13.42578125" style="7" customWidth="1"/>
    <col min="3849" max="3851" width="0" style="7" hidden="1" customWidth="1"/>
    <col min="3852" max="3852" width="89" style="7" customWidth="1"/>
    <col min="3853" max="3853" width="1.28515625" style="7" customWidth="1"/>
    <col min="3854" max="3854" width="14.85546875" style="7" customWidth="1"/>
    <col min="3855" max="4096" width="9.7109375" style="7"/>
    <col min="4097" max="4097" width="1.140625" style="7" customWidth="1"/>
    <col min="4098" max="4098" width="5.42578125" style="7" customWidth="1"/>
    <col min="4099" max="4099" width="47.42578125" style="7" customWidth="1"/>
    <col min="4100" max="4103" width="0" style="7" hidden="1" customWidth="1"/>
    <col min="4104" max="4104" width="13.42578125" style="7" customWidth="1"/>
    <col min="4105" max="4107" width="0" style="7" hidden="1" customWidth="1"/>
    <col min="4108" max="4108" width="89" style="7" customWidth="1"/>
    <col min="4109" max="4109" width="1.28515625" style="7" customWidth="1"/>
    <col min="4110" max="4110" width="14.85546875" style="7" customWidth="1"/>
    <col min="4111" max="4352" width="9.7109375" style="7"/>
    <col min="4353" max="4353" width="1.140625" style="7" customWidth="1"/>
    <col min="4354" max="4354" width="5.42578125" style="7" customWidth="1"/>
    <col min="4355" max="4355" width="47.42578125" style="7" customWidth="1"/>
    <col min="4356" max="4359" width="0" style="7" hidden="1" customWidth="1"/>
    <col min="4360" max="4360" width="13.42578125" style="7" customWidth="1"/>
    <col min="4361" max="4363" width="0" style="7" hidden="1" customWidth="1"/>
    <col min="4364" max="4364" width="89" style="7" customWidth="1"/>
    <col min="4365" max="4365" width="1.28515625" style="7" customWidth="1"/>
    <col min="4366" max="4366" width="14.85546875" style="7" customWidth="1"/>
    <col min="4367" max="4608" width="9.7109375" style="7"/>
    <col min="4609" max="4609" width="1.140625" style="7" customWidth="1"/>
    <col min="4610" max="4610" width="5.42578125" style="7" customWidth="1"/>
    <col min="4611" max="4611" width="47.42578125" style="7" customWidth="1"/>
    <col min="4612" max="4615" width="0" style="7" hidden="1" customWidth="1"/>
    <col min="4616" max="4616" width="13.42578125" style="7" customWidth="1"/>
    <col min="4617" max="4619" width="0" style="7" hidden="1" customWidth="1"/>
    <col min="4620" max="4620" width="89" style="7" customWidth="1"/>
    <col min="4621" max="4621" width="1.28515625" style="7" customWidth="1"/>
    <col min="4622" max="4622" width="14.85546875" style="7" customWidth="1"/>
    <col min="4623" max="4864" width="9.7109375" style="7"/>
    <col min="4865" max="4865" width="1.140625" style="7" customWidth="1"/>
    <col min="4866" max="4866" width="5.42578125" style="7" customWidth="1"/>
    <col min="4867" max="4867" width="47.42578125" style="7" customWidth="1"/>
    <col min="4868" max="4871" width="0" style="7" hidden="1" customWidth="1"/>
    <col min="4872" max="4872" width="13.42578125" style="7" customWidth="1"/>
    <col min="4873" max="4875" width="0" style="7" hidden="1" customWidth="1"/>
    <col min="4876" max="4876" width="89" style="7" customWidth="1"/>
    <col min="4877" max="4877" width="1.28515625" style="7" customWidth="1"/>
    <col min="4878" max="4878" width="14.85546875" style="7" customWidth="1"/>
    <col min="4879" max="5120" width="9.7109375" style="7"/>
    <col min="5121" max="5121" width="1.140625" style="7" customWidth="1"/>
    <col min="5122" max="5122" width="5.42578125" style="7" customWidth="1"/>
    <col min="5123" max="5123" width="47.42578125" style="7" customWidth="1"/>
    <col min="5124" max="5127" width="0" style="7" hidden="1" customWidth="1"/>
    <col min="5128" max="5128" width="13.42578125" style="7" customWidth="1"/>
    <col min="5129" max="5131" width="0" style="7" hidden="1" customWidth="1"/>
    <col min="5132" max="5132" width="89" style="7" customWidth="1"/>
    <col min="5133" max="5133" width="1.28515625" style="7" customWidth="1"/>
    <col min="5134" max="5134" width="14.85546875" style="7" customWidth="1"/>
    <col min="5135" max="5376" width="9.7109375" style="7"/>
    <col min="5377" max="5377" width="1.140625" style="7" customWidth="1"/>
    <col min="5378" max="5378" width="5.42578125" style="7" customWidth="1"/>
    <col min="5379" max="5379" width="47.42578125" style="7" customWidth="1"/>
    <col min="5380" max="5383" width="0" style="7" hidden="1" customWidth="1"/>
    <col min="5384" max="5384" width="13.42578125" style="7" customWidth="1"/>
    <col min="5385" max="5387" width="0" style="7" hidden="1" customWidth="1"/>
    <col min="5388" max="5388" width="89" style="7" customWidth="1"/>
    <col min="5389" max="5389" width="1.28515625" style="7" customWidth="1"/>
    <col min="5390" max="5390" width="14.85546875" style="7" customWidth="1"/>
    <col min="5391" max="5632" width="9.7109375" style="7"/>
    <col min="5633" max="5633" width="1.140625" style="7" customWidth="1"/>
    <col min="5634" max="5634" width="5.42578125" style="7" customWidth="1"/>
    <col min="5635" max="5635" width="47.42578125" style="7" customWidth="1"/>
    <col min="5636" max="5639" width="0" style="7" hidden="1" customWidth="1"/>
    <col min="5640" max="5640" width="13.42578125" style="7" customWidth="1"/>
    <col min="5641" max="5643" width="0" style="7" hidden="1" customWidth="1"/>
    <col min="5644" max="5644" width="89" style="7" customWidth="1"/>
    <col min="5645" max="5645" width="1.28515625" style="7" customWidth="1"/>
    <col min="5646" max="5646" width="14.85546875" style="7" customWidth="1"/>
    <col min="5647" max="5888" width="9.7109375" style="7"/>
    <col min="5889" max="5889" width="1.140625" style="7" customWidth="1"/>
    <col min="5890" max="5890" width="5.42578125" style="7" customWidth="1"/>
    <col min="5891" max="5891" width="47.42578125" style="7" customWidth="1"/>
    <col min="5892" max="5895" width="0" style="7" hidden="1" customWidth="1"/>
    <col min="5896" max="5896" width="13.42578125" style="7" customWidth="1"/>
    <col min="5897" max="5899" width="0" style="7" hidden="1" customWidth="1"/>
    <col min="5900" max="5900" width="89" style="7" customWidth="1"/>
    <col min="5901" max="5901" width="1.28515625" style="7" customWidth="1"/>
    <col min="5902" max="5902" width="14.85546875" style="7" customWidth="1"/>
    <col min="5903" max="6144" width="9.7109375" style="7"/>
    <col min="6145" max="6145" width="1.140625" style="7" customWidth="1"/>
    <col min="6146" max="6146" width="5.42578125" style="7" customWidth="1"/>
    <col min="6147" max="6147" width="47.42578125" style="7" customWidth="1"/>
    <col min="6148" max="6151" width="0" style="7" hidden="1" customWidth="1"/>
    <col min="6152" max="6152" width="13.42578125" style="7" customWidth="1"/>
    <col min="6153" max="6155" width="0" style="7" hidden="1" customWidth="1"/>
    <col min="6156" max="6156" width="89" style="7" customWidth="1"/>
    <col min="6157" max="6157" width="1.28515625" style="7" customWidth="1"/>
    <col min="6158" max="6158" width="14.85546875" style="7" customWidth="1"/>
    <col min="6159" max="6400" width="9.7109375" style="7"/>
    <col min="6401" max="6401" width="1.140625" style="7" customWidth="1"/>
    <col min="6402" max="6402" width="5.42578125" style="7" customWidth="1"/>
    <col min="6403" max="6403" width="47.42578125" style="7" customWidth="1"/>
    <col min="6404" max="6407" width="0" style="7" hidden="1" customWidth="1"/>
    <col min="6408" max="6408" width="13.42578125" style="7" customWidth="1"/>
    <col min="6409" max="6411" width="0" style="7" hidden="1" customWidth="1"/>
    <col min="6412" max="6412" width="89" style="7" customWidth="1"/>
    <col min="6413" max="6413" width="1.28515625" style="7" customWidth="1"/>
    <col min="6414" max="6414" width="14.85546875" style="7" customWidth="1"/>
    <col min="6415" max="6656" width="9.7109375" style="7"/>
    <col min="6657" max="6657" width="1.140625" style="7" customWidth="1"/>
    <col min="6658" max="6658" width="5.42578125" style="7" customWidth="1"/>
    <col min="6659" max="6659" width="47.42578125" style="7" customWidth="1"/>
    <col min="6660" max="6663" width="0" style="7" hidden="1" customWidth="1"/>
    <col min="6664" max="6664" width="13.42578125" style="7" customWidth="1"/>
    <col min="6665" max="6667" width="0" style="7" hidden="1" customWidth="1"/>
    <col min="6668" max="6668" width="89" style="7" customWidth="1"/>
    <col min="6669" max="6669" width="1.28515625" style="7" customWidth="1"/>
    <col min="6670" max="6670" width="14.85546875" style="7" customWidth="1"/>
    <col min="6671" max="6912" width="9.7109375" style="7"/>
    <col min="6913" max="6913" width="1.140625" style="7" customWidth="1"/>
    <col min="6914" max="6914" width="5.42578125" style="7" customWidth="1"/>
    <col min="6915" max="6915" width="47.42578125" style="7" customWidth="1"/>
    <col min="6916" max="6919" width="0" style="7" hidden="1" customWidth="1"/>
    <col min="6920" max="6920" width="13.42578125" style="7" customWidth="1"/>
    <col min="6921" max="6923" width="0" style="7" hidden="1" customWidth="1"/>
    <col min="6924" max="6924" width="89" style="7" customWidth="1"/>
    <col min="6925" max="6925" width="1.28515625" style="7" customWidth="1"/>
    <col min="6926" max="6926" width="14.85546875" style="7" customWidth="1"/>
    <col min="6927" max="7168" width="9.7109375" style="7"/>
    <col min="7169" max="7169" width="1.140625" style="7" customWidth="1"/>
    <col min="7170" max="7170" width="5.42578125" style="7" customWidth="1"/>
    <col min="7171" max="7171" width="47.42578125" style="7" customWidth="1"/>
    <col min="7172" max="7175" width="0" style="7" hidden="1" customWidth="1"/>
    <col min="7176" max="7176" width="13.42578125" style="7" customWidth="1"/>
    <col min="7177" max="7179" width="0" style="7" hidden="1" customWidth="1"/>
    <col min="7180" max="7180" width="89" style="7" customWidth="1"/>
    <col min="7181" max="7181" width="1.28515625" style="7" customWidth="1"/>
    <col min="7182" max="7182" width="14.85546875" style="7" customWidth="1"/>
    <col min="7183" max="7424" width="9.7109375" style="7"/>
    <col min="7425" max="7425" width="1.140625" style="7" customWidth="1"/>
    <col min="7426" max="7426" width="5.42578125" style="7" customWidth="1"/>
    <col min="7427" max="7427" width="47.42578125" style="7" customWidth="1"/>
    <col min="7428" max="7431" width="0" style="7" hidden="1" customWidth="1"/>
    <col min="7432" max="7432" width="13.42578125" style="7" customWidth="1"/>
    <col min="7433" max="7435" width="0" style="7" hidden="1" customWidth="1"/>
    <col min="7436" max="7436" width="89" style="7" customWidth="1"/>
    <col min="7437" max="7437" width="1.28515625" style="7" customWidth="1"/>
    <col min="7438" max="7438" width="14.85546875" style="7" customWidth="1"/>
    <col min="7439" max="7680" width="9.7109375" style="7"/>
    <col min="7681" max="7681" width="1.140625" style="7" customWidth="1"/>
    <col min="7682" max="7682" width="5.42578125" style="7" customWidth="1"/>
    <col min="7683" max="7683" width="47.42578125" style="7" customWidth="1"/>
    <col min="7684" max="7687" width="0" style="7" hidden="1" customWidth="1"/>
    <col min="7688" max="7688" width="13.42578125" style="7" customWidth="1"/>
    <col min="7689" max="7691" width="0" style="7" hidden="1" customWidth="1"/>
    <col min="7692" max="7692" width="89" style="7" customWidth="1"/>
    <col min="7693" max="7693" width="1.28515625" style="7" customWidth="1"/>
    <col min="7694" max="7694" width="14.85546875" style="7" customWidth="1"/>
    <col min="7695" max="7936" width="9.7109375" style="7"/>
    <col min="7937" max="7937" width="1.140625" style="7" customWidth="1"/>
    <col min="7938" max="7938" width="5.42578125" style="7" customWidth="1"/>
    <col min="7939" max="7939" width="47.42578125" style="7" customWidth="1"/>
    <col min="7940" max="7943" width="0" style="7" hidden="1" customWidth="1"/>
    <col min="7944" max="7944" width="13.42578125" style="7" customWidth="1"/>
    <col min="7945" max="7947" width="0" style="7" hidden="1" customWidth="1"/>
    <col min="7948" max="7948" width="89" style="7" customWidth="1"/>
    <col min="7949" max="7949" width="1.28515625" style="7" customWidth="1"/>
    <col min="7950" max="7950" width="14.85546875" style="7" customWidth="1"/>
    <col min="7951" max="8192" width="9.7109375" style="7"/>
    <col min="8193" max="8193" width="1.140625" style="7" customWidth="1"/>
    <col min="8194" max="8194" width="5.42578125" style="7" customWidth="1"/>
    <col min="8195" max="8195" width="47.42578125" style="7" customWidth="1"/>
    <col min="8196" max="8199" width="0" style="7" hidden="1" customWidth="1"/>
    <col min="8200" max="8200" width="13.42578125" style="7" customWidth="1"/>
    <col min="8201" max="8203" width="0" style="7" hidden="1" customWidth="1"/>
    <col min="8204" max="8204" width="89" style="7" customWidth="1"/>
    <col min="8205" max="8205" width="1.28515625" style="7" customWidth="1"/>
    <col min="8206" max="8206" width="14.85546875" style="7" customWidth="1"/>
    <col min="8207" max="8448" width="9.7109375" style="7"/>
    <col min="8449" max="8449" width="1.140625" style="7" customWidth="1"/>
    <col min="8450" max="8450" width="5.42578125" style="7" customWidth="1"/>
    <col min="8451" max="8451" width="47.42578125" style="7" customWidth="1"/>
    <col min="8452" max="8455" width="0" style="7" hidden="1" customWidth="1"/>
    <col min="8456" max="8456" width="13.42578125" style="7" customWidth="1"/>
    <col min="8457" max="8459" width="0" style="7" hidden="1" customWidth="1"/>
    <col min="8460" max="8460" width="89" style="7" customWidth="1"/>
    <col min="8461" max="8461" width="1.28515625" style="7" customWidth="1"/>
    <col min="8462" max="8462" width="14.85546875" style="7" customWidth="1"/>
    <col min="8463" max="8704" width="9.7109375" style="7"/>
    <col min="8705" max="8705" width="1.140625" style="7" customWidth="1"/>
    <col min="8706" max="8706" width="5.42578125" style="7" customWidth="1"/>
    <col min="8707" max="8707" width="47.42578125" style="7" customWidth="1"/>
    <col min="8708" max="8711" width="0" style="7" hidden="1" customWidth="1"/>
    <col min="8712" max="8712" width="13.42578125" style="7" customWidth="1"/>
    <col min="8713" max="8715" width="0" style="7" hidden="1" customWidth="1"/>
    <col min="8716" max="8716" width="89" style="7" customWidth="1"/>
    <col min="8717" max="8717" width="1.28515625" style="7" customWidth="1"/>
    <col min="8718" max="8718" width="14.85546875" style="7" customWidth="1"/>
    <col min="8719" max="8960" width="9.7109375" style="7"/>
    <col min="8961" max="8961" width="1.140625" style="7" customWidth="1"/>
    <col min="8962" max="8962" width="5.42578125" style="7" customWidth="1"/>
    <col min="8963" max="8963" width="47.42578125" style="7" customWidth="1"/>
    <col min="8964" max="8967" width="0" style="7" hidden="1" customWidth="1"/>
    <col min="8968" max="8968" width="13.42578125" style="7" customWidth="1"/>
    <col min="8969" max="8971" width="0" style="7" hidden="1" customWidth="1"/>
    <col min="8972" max="8972" width="89" style="7" customWidth="1"/>
    <col min="8973" max="8973" width="1.28515625" style="7" customWidth="1"/>
    <col min="8974" max="8974" width="14.85546875" style="7" customWidth="1"/>
    <col min="8975" max="9216" width="9.7109375" style="7"/>
    <col min="9217" max="9217" width="1.140625" style="7" customWidth="1"/>
    <col min="9218" max="9218" width="5.42578125" style="7" customWidth="1"/>
    <col min="9219" max="9219" width="47.42578125" style="7" customWidth="1"/>
    <col min="9220" max="9223" width="0" style="7" hidden="1" customWidth="1"/>
    <col min="9224" max="9224" width="13.42578125" style="7" customWidth="1"/>
    <col min="9225" max="9227" width="0" style="7" hidden="1" customWidth="1"/>
    <col min="9228" max="9228" width="89" style="7" customWidth="1"/>
    <col min="9229" max="9229" width="1.28515625" style="7" customWidth="1"/>
    <col min="9230" max="9230" width="14.85546875" style="7" customWidth="1"/>
    <col min="9231" max="9472" width="9.7109375" style="7"/>
    <col min="9473" max="9473" width="1.140625" style="7" customWidth="1"/>
    <col min="9474" max="9474" width="5.42578125" style="7" customWidth="1"/>
    <col min="9475" max="9475" width="47.42578125" style="7" customWidth="1"/>
    <col min="9476" max="9479" width="0" style="7" hidden="1" customWidth="1"/>
    <col min="9480" max="9480" width="13.42578125" style="7" customWidth="1"/>
    <col min="9481" max="9483" width="0" style="7" hidden="1" customWidth="1"/>
    <col min="9484" max="9484" width="89" style="7" customWidth="1"/>
    <col min="9485" max="9485" width="1.28515625" style="7" customWidth="1"/>
    <col min="9486" max="9486" width="14.85546875" style="7" customWidth="1"/>
    <col min="9487" max="9728" width="9.7109375" style="7"/>
    <col min="9729" max="9729" width="1.140625" style="7" customWidth="1"/>
    <col min="9730" max="9730" width="5.42578125" style="7" customWidth="1"/>
    <col min="9731" max="9731" width="47.42578125" style="7" customWidth="1"/>
    <col min="9732" max="9735" width="0" style="7" hidden="1" customWidth="1"/>
    <col min="9736" max="9736" width="13.42578125" style="7" customWidth="1"/>
    <col min="9737" max="9739" width="0" style="7" hidden="1" customWidth="1"/>
    <col min="9740" max="9740" width="89" style="7" customWidth="1"/>
    <col min="9741" max="9741" width="1.28515625" style="7" customWidth="1"/>
    <col min="9742" max="9742" width="14.85546875" style="7" customWidth="1"/>
    <col min="9743" max="9984" width="9.7109375" style="7"/>
    <col min="9985" max="9985" width="1.140625" style="7" customWidth="1"/>
    <col min="9986" max="9986" width="5.42578125" style="7" customWidth="1"/>
    <col min="9987" max="9987" width="47.42578125" style="7" customWidth="1"/>
    <col min="9988" max="9991" width="0" style="7" hidden="1" customWidth="1"/>
    <col min="9992" max="9992" width="13.42578125" style="7" customWidth="1"/>
    <col min="9993" max="9995" width="0" style="7" hidden="1" customWidth="1"/>
    <col min="9996" max="9996" width="89" style="7" customWidth="1"/>
    <col min="9997" max="9997" width="1.28515625" style="7" customWidth="1"/>
    <col min="9998" max="9998" width="14.85546875" style="7" customWidth="1"/>
    <col min="9999" max="10240" width="9.7109375" style="7"/>
    <col min="10241" max="10241" width="1.140625" style="7" customWidth="1"/>
    <col min="10242" max="10242" width="5.42578125" style="7" customWidth="1"/>
    <col min="10243" max="10243" width="47.42578125" style="7" customWidth="1"/>
    <col min="10244" max="10247" width="0" style="7" hidden="1" customWidth="1"/>
    <col min="10248" max="10248" width="13.42578125" style="7" customWidth="1"/>
    <col min="10249" max="10251" width="0" style="7" hidden="1" customWidth="1"/>
    <col min="10252" max="10252" width="89" style="7" customWidth="1"/>
    <col min="10253" max="10253" width="1.28515625" style="7" customWidth="1"/>
    <col min="10254" max="10254" width="14.85546875" style="7" customWidth="1"/>
    <col min="10255" max="10496" width="9.7109375" style="7"/>
    <col min="10497" max="10497" width="1.140625" style="7" customWidth="1"/>
    <col min="10498" max="10498" width="5.42578125" style="7" customWidth="1"/>
    <col min="10499" max="10499" width="47.42578125" style="7" customWidth="1"/>
    <col min="10500" max="10503" width="0" style="7" hidden="1" customWidth="1"/>
    <col min="10504" max="10504" width="13.42578125" style="7" customWidth="1"/>
    <col min="10505" max="10507" width="0" style="7" hidden="1" customWidth="1"/>
    <col min="10508" max="10508" width="89" style="7" customWidth="1"/>
    <col min="10509" max="10509" width="1.28515625" style="7" customWidth="1"/>
    <col min="10510" max="10510" width="14.85546875" style="7" customWidth="1"/>
    <col min="10511" max="10752" width="9.7109375" style="7"/>
    <col min="10753" max="10753" width="1.140625" style="7" customWidth="1"/>
    <col min="10754" max="10754" width="5.42578125" style="7" customWidth="1"/>
    <col min="10755" max="10755" width="47.42578125" style="7" customWidth="1"/>
    <col min="10756" max="10759" width="0" style="7" hidden="1" customWidth="1"/>
    <col min="10760" max="10760" width="13.42578125" style="7" customWidth="1"/>
    <col min="10761" max="10763" width="0" style="7" hidden="1" customWidth="1"/>
    <col min="10764" max="10764" width="89" style="7" customWidth="1"/>
    <col min="10765" max="10765" width="1.28515625" style="7" customWidth="1"/>
    <col min="10766" max="10766" width="14.85546875" style="7" customWidth="1"/>
    <col min="10767" max="11008" width="9.7109375" style="7"/>
    <col min="11009" max="11009" width="1.140625" style="7" customWidth="1"/>
    <col min="11010" max="11010" width="5.42578125" style="7" customWidth="1"/>
    <col min="11011" max="11011" width="47.42578125" style="7" customWidth="1"/>
    <col min="11012" max="11015" width="0" style="7" hidden="1" customWidth="1"/>
    <col min="11016" max="11016" width="13.42578125" style="7" customWidth="1"/>
    <col min="11017" max="11019" width="0" style="7" hidden="1" customWidth="1"/>
    <col min="11020" max="11020" width="89" style="7" customWidth="1"/>
    <col min="11021" max="11021" width="1.28515625" style="7" customWidth="1"/>
    <col min="11022" max="11022" width="14.85546875" style="7" customWidth="1"/>
    <col min="11023" max="11264" width="9.7109375" style="7"/>
    <col min="11265" max="11265" width="1.140625" style="7" customWidth="1"/>
    <col min="11266" max="11266" width="5.42578125" style="7" customWidth="1"/>
    <col min="11267" max="11267" width="47.42578125" style="7" customWidth="1"/>
    <col min="11268" max="11271" width="0" style="7" hidden="1" customWidth="1"/>
    <col min="11272" max="11272" width="13.42578125" style="7" customWidth="1"/>
    <col min="11273" max="11275" width="0" style="7" hidden="1" customWidth="1"/>
    <col min="11276" max="11276" width="89" style="7" customWidth="1"/>
    <col min="11277" max="11277" width="1.28515625" style="7" customWidth="1"/>
    <col min="11278" max="11278" width="14.85546875" style="7" customWidth="1"/>
    <col min="11279" max="11520" width="9.7109375" style="7"/>
    <col min="11521" max="11521" width="1.140625" style="7" customWidth="1"/>
    <col min="11522" max="11522" width="5.42578125" style="7" customWidth="1"/>
    <col min="11523" max="11523" width="47.42578125" style="7" customWidth="1"/>
    <col min="11524" max="11527" width="0" style="7" hidden="1" customWidth="1"/>
    <col min="11528" max="11528" width="13.42578125" style="7" customWidth="1"/>
    <col min="11529" max="11531" width="0" style="7" hidden="1" customWidth="1"/>
    <col min="11532" max="11532" width="89" style="7" customWidth="1"/>
    <col min="11533" max="11533" width="1.28515625" style="7" customWidth="1"/>
    <col min="11534" max="11534" width="14.85546875" style="7" customWidth="1"/>
    <col min="11535" max="11776" width="9.7109375" style="7"/>
    <col min="11777" max="11777" width="1.140625" style="7" customWidth="1"/>
    <col min="11778" max="11778" width="5.42578125" style="7" customWidth="1"/>
    <col min="11779" max="11779" width="47.42578125" style="7" customWidth="1"/>
    <col min="11780" max="11783" width="0" style="7" hidden="1" customWidth="1"/>
    <col min="11784" max="11784" width="13.42578125" style="7" customWidth="1"/>
    <col min="11785" max="11787" width="0" style="7" hidden="1" customWidth="1"/>
    <col min="11788" max="11788" width="89" style="7" customWidth="1"/>
    <col min="11789" max="11789" width="1.28515625" style="7" customWidth="1"/>
    <col min="11790" max="11790" width="14.85546875" style="7" customWidth="1"/>
    <col min="11791" max="12032" width="9.7109375" style="7"/>
    <col min="12033" max="12033" width="1.140625" style="7" customWidth="1"/>
    <col min="12034" max="12034" width="5.42578125" style="7" customWidth="1"/>
    <col min="12035" max="12035" width="47.42578125" style="7" customWidth="1"/>
    <col min="12036" max="12039" width="0" style="7" hidden="1" customWidth="1"/>
    <col min="12040" max="12040" width="13.42578125" style="7" customWidth="1"/>
    <col min="12041" max="12043" width="0" style="7" hidden="1" customWidth="1"/>
    <col min="12044" max="12044" width="89" style="7" customWidth="1"/>
    <col min="12045" max="12045" width="1.28515625" style="7" customWidth="1"/>
    <col min="12046" max="12046" width="14.85546875" style="7" customWidth="1"/>
    <col min="12047" max="12288" width="9.7109375" style="7"/>
    <col min="12289" max="12289" width="1.140625" style="7" customWidth="1"/>
    <col min="12290" max="12290" width="5.42578125" style="7" customWidth="1"/>
    <col min="12291" max="12291" width="47.42578125" style="7" customWidth="1"/>
    <col min="12292" max="12295" width="0" style="7" hidden="1" customWidth="1"/>
    <col min="12296" max="12296" width="13.42578125" style="7" customWidth="1"/>
    <col min="12297" max="12299" width="0" style="7" hidden="1" customWidth="1"/>
    <col min="12300" max="12300" width="89" style="7" customWidth="1"/>
    <col min="12301" max="12301" width="1.28515625" style="7" customWidth="1"/>
    <col min="12302" max="12302" width="14.85546875" style="7" customWidth="1"/>
    <col min="12303" max="12544" width="9.7109375" style="7"/>
    <col min="12545" max="12545" width="1.140625" style="7" customWidth="1"/>
    <col min="12546" max="12546" width="5.42578125" style="7" customWidth="1"/>
    <col min="12547" max="12547" width="47.42578125" style="7" customWidth="1"/>
    <col min="12548" max="12551" width="0" style="7" hidden="1" customWidth="1"/>
    <col min="12552" max="12552" width="13.42578125" style="7" customWidth="1"/>
    <col min="12553" max="12555" width="0" style="7" hidden="1" customWidth="1"/>
    <col min="12556" max="12556" width="89" style="7" customWidth="1"/>
    <col min="12557" max="12557" width="1.28515625" style="7" customWidth="1"/>
    <col min="12558" max="12558" width="14.85546875" style="7" customWidth="1"/>
    <col min="12559" max="12800" width="9.7109375" style="7"/>
    <col min="12801" max="12801" width="1.140625" style="7" customWidth="1"/>
    <col min="12802" max="12802" width="5.42578125" style="7" customWidth="1"/>
    <col min="12803" max="12803" width="47.42578125" style="7" customWidth="1"/>
    <col min="12804" max="12807" width="0" style="7" hidden="1" customWidth="1"/>
    <col min="12808" max="12808" width="13.42578125" style="7" customWidth="1"/>
    <col min="12809" max="12811" width="0" style="7" hidden="1" customWidth="1"/>
    <col min="12812" max="12812" width="89" style="7" customWidth="1"/>
    <col min="12813" max="12813" width="1.28515625" style="7" customWidth="1"/>
    <col min="12814" max="12814" width="14.85546875" style="7" customWidth="1"/>
    <col min="12815" max="13056" width="9.7109375" style="7"/>
    <col min="13057" max="13057" width="1.140625" style="7" customWidth="1"/>
    <col min="13058" max="13058" width="5.42578125" style="7" customWidth="1"/>
    <col min="13059" max="13059" width="47.42578125" style="7" customWidth="1"/>
    <col min="13060" max="13063" width="0" style="7" hidden="1" customWidth="1"/>
    <col min="13064" max="13064" width="13.42578125" style="7" customWidth="1"/>
    <col min="13065" max="13067" width="0" style="7" hidden="1" customWidth="1"/>
    <col min="13068" max="13068" width="89" style="7" customWidth="1"/>
    <col min="13069" max="13069" width="1.28515625" style="7" customWidth="1"/>
    <col min="13070" max="13070" width="14.85546875" style="7" customWidth="1"/>
    <col min="13071" max="13312" width="9.7109375" style="7"/>
    <col min="13313" max="13313" width="1.140625" style="7" customWidth="1"/>
    <col min="13314" max="13314" width="5.42578125" style="7" customWidth="1"/>
    <col min="13315" max="13315" width="47.42578125" style="7" customWidth="1"/>
    <col min="13316" max="13319" width="0" style="7" hidden="1" customWidth="1"/>
    <col min="13320" max="13320" width="13.42578125" style="7" customWidth="1"/>
    <col min="13321" max="13323" width="0" style="7" hidden="1" customWidth="1"/>
    <col min="13324" max="13324" width="89" style="7" customWidth="1"/>
    <col min="13325" max="13325" width="1.28515625" style="7" customWidth="1"/>
    <col min="13326" max="13326" width="14.85546875" style="7" customWidth="1"/>
    <col min="13327" max="13568" width="9.7109375" style="7"/>
    <col min="13569" max="13569" width="1.140625" style="7" customWidth="1"/>
    <col min="13570" max="13570" width="5.42578125" style="7" customWidth="1"/>
    <col min="13571" max="13571" width="47.42578125" style="7" customWidth="1"/>
    <col min="13572" max="13575" width="0" style="7" hidden="1" customWidth="1"/>
    <col min="13576" max="13576" width="13.42578125" style="7" customWidth="1"/>
    <col min="13577" max="13579" width="0" style="7" hidden="1" customWidth="1"/>
    <col min="13580" max="13580" width="89" style="7" customWidth="1"/>
    <col min="13581" max="13581" width="1.28515625" style="7" customWidth="1"/>
    <col min="13582" max="13582" width="14.85546875" style="7" customWidth="1"/>
    <col min="13583" max="13824" width="9.7109375" style="7"/>
    <col min="13825" max="13825" width="1.140625" style="7" customWidth="1"/>
    <col min="13826" max="13826" width="5.42578125" style="7" customWidth="1"/>
    <col min="13827" max="13827" width="47.42578125" style="7" customWidth="1"/>
    <col min="13828" max="13831" width="0" style="7" hidden="1" customWidth="1"/>
    <col min="13832" max="13832" width="13.42578125" style="7" customWidth="1"/>
    <col min="13833" max="13835" width="0" style="7" hidden="1" customWidth="1"/>
    <col min="13836" max="13836" width="89" style="7" customWidth="1"/>
    <col min="13837" max="13837" width="1.28515625" style="7" customWidth="1"/>
    <col min="13838" max="13838" width="14.85546875" style="7" customWidth="1"/>
    <col min="13839" max="14080" width="9.7109375" style="7"/>
    <col min="14081" max="14081" width="1.140625" style="7" customWidth="1"/>
    <col min="14082" max="14082" width="5.42578125" style="7" customWidth="1"/>
    <col min="14083" max="14083" width="47.42578125" style="7" customWidth="1"/>
    <col min="14084" max="14087" width="0" style="7" hidden="1" customWidth="1"/>
    <col min="14088" max="14088" width="13.42578125" style="7" customWidth="1"/>
    <col min="14089" max="14091" width="0" style="7" hidden="1" customWidth="1"/>
    <col min="14092" max="14092" width="89" style="7" customWidth="1"/>
    <col min="14093" max="14093" width="1.28515625" style="7" customWidth="1"/>
    <col min="14094" max="14094" width="14.85546875" style="7" customWidth="1"/>
    <col min="14095" max="14336" width="9.7109375" style="7"/>
    <col min="14337" max="14337" width="1.140625" style="7" customWidth="1"/>
    <col min="14338" max="14338" width="5.42578125" style="7" customWidth="1"/>
    <col min="14339" max="14339" width="47.42578125" style="7" customWidth="1"/>
    <col min="14340" max="14343" width="0" style="7" hidden="1" customWidth="1"/>
    <col min="14344" max="14344" width="13.42578125" style="7" customWidth="1"/>
    <col min="14345" max="14347" width="0" style="7" hidden="1" customWidth="1"/>
    <col min="14348" max="14348" width="89" style="7" customWidth="1"/>
    <col min="14349" max="14349" width="1.28515625" style="7" customWidth="1"/>
    <col min="14350" max="14350" width="14.85546875" style="7" customWidth="1"/>
    <col min="14351" max="14592" width="9.7109375" style="7"/>
    <col min="14593" max="14593" width="1.140625" style="7" customWidth="1"/>
    <col min="14594" max="14594" width="5.42578125" style="7" customWidth="1"/>
    <col min="14595" max="14595" width="47.42578125" style="7" customWidth="1"/>
    <col min="14596" max="14599" width="0" style="7" hidden="1" customWidth="1"/>
    <col min="14600" max="14600" width="13.42578125" style="7" customWidth="1"/>
    <col min="14601" max="14603" width="0" style="7" hidden="1" customWidth="1"/>
    <col min="14604" max="14604" width="89" style="7" customWidth="1"/>
    <col min="14605" max="14605" width="1.28515625" style="7" customWidth="1"/>
    <col min="14606" max="14606" width="14.85546875" style="7" customWidth="1"/>
    <col min="14607" max="14848" width="9.7109375" style="7"/>
    <col min="14849" max="14849" width="1.140625" style="7" customWidth="1"/>
    <col min="14850" max="14850" width="5.42578125" style="7" customWidth="1"/>
    <col min="14851" max="14851" width="47.42578125" style="7" customWidth="1"/>
    <col min="14852" max="14855" width="0" style="7" hidden="1" customWidth="1"/>
    <col min="14856" max="14856" width="13.42578125" style="7" customWidth="1"/>
    <col min="14857" max="14859" width="0" style="7" hidden="1" customWidth="1"/>
    <col min="14860" max="14860" width="89" style="7" customWidth="1"/>
    <col min="14861" max="14861" width="1.28515625" style="7" customWidth="1"/>
    <col min="14862" max="14862" width="14.85546875" style="7" customWidth="1"/>
    <col min="14863" max="15104" width="9.7109375" style="7"/>
    <col min="15105" max="15105" width="1.140625" style="7" customWidth="1"/>
    <col min="15106" max="15106" width="5.42578125" style="7" customWidth="1"/>
    <col min="15107" max="15107" width="47.42578125" style="7" customWidth="1"/>
    <col min="15108" max="15111" width="0" style="7" hidden="1" customWidth="1"/>
    <col min="15112" max="15112" width="13.42578125" style="7" customWidth="1"/>
    <col min="15113" max="15115" width="0" style="7" hidden="1" customWidth="1"/>
    <col min="15116" max="15116" width="89" style="7" customWidth="1"/>
    <col min="15117" max="15117" width="1.28515625" style="7" customWidth="1"/>
    <col min="15118" max="15118" width="14.85546875" style="7" customWidth="1"/>
    <col min="15119" max="15360" width="9.7109375" style="7"/>
    <col min="15361" max="15361" width="1.140625" style="7" customWidth="1"/>
    <col min="15362" max="15362" width="5.42578125" style="7" customWidth="1"/>
    <col min="15363" max="15363" width="47.42578125" style="7" customWidth="1"/>
    <col min="15364" max="15367" width="0" style="7" hidden="1" customWidth="1"/>
    <col min="15368" max="15368" width="13.42578125" style="7" customWidth="1"/>
    <col min="15369" max="15371" width="0" style="7" hidden="1" customWidth="1"/>
    <col min="15372" max="15372" width="89" style="7" customWidth="1"/>
    <col min="15373" max="15373" width="1.28515625" style="7" customWidth="1"/>
    <col min="15374" max="15374" width="14.85546875" style="7" customWidth="1"/>
    <col min="15375" max="15616" width="9.7109375" style="7"/>
    <col min="15617" max="15617" width="1.140625" style="7" customWidth="1"/>
    <col min="15618" max="15618" width="5.42578125" style="7" customWidth="1"/>
    <col min="15619" max="15619" width="47.42578125" style="7" customWidth="1"/>
    <col min="15620" max="15623" width="0" style="7" hidden="1" customWidth="1"/>
    <col min="15624" max="15624" width="13.42578125" style="7" customWidth="1"/>
    <col min="15625" max="15627" width="0" style="7" hidden="1" customWidth="1"/>
    <col min="15628" max="15628" width="89" style="7" customWidth="1"/>
    <col min="15629" max="15629" width="1.28515625" style="7" customWidth="1"/>
    <col min="15630" max="15630" width="14.85546875" style="7" customWidth="1"/>
    <col min="15631" max="15872" width="9.7109375" style="7"/>
    <col min="15873" max="15873" width="1.140625" style="7" customWidth="1"/>
    <col min="15874" max="15874" width="5.42578125" style="7" customWidth="1"/>
    <col min="15875" max="15875" width="47.42578125" style="7" customWidth="1"/>
    <col min="15876" max="15879" width="0" style="7" hidden="1" customWidth="1"/>
    <col min="15880" max="15880" width="13.42578125" style="7" customWidth="1"/>
    <col min="15881" max="15883" width="0" style="7" hidden="1" customWidth="1"/>
    <col min="15884" max="15884" width="89" style="7" customWidth="1"/>
    <col min="15885" max="15885" width="1.28515625" style="7" customWidth="1"/>
    <col min="15886" max="15886" width="14.85546875" style="7" customWidth="1"/>
    <col min="15887" max="16128" width="9.7109375" style="7"/>
    <col min="16129" max="16129" width="1.140625" style="7" customWidth="1"/>
    <col min="16130" max="16130" width="5.42578125" style="7" customWidth="1"/>
    <col min="16131" max="16131" width="47.42578125" style="7" customWidth="1"/>
    <col min="16132" max="16135" width="0" style="7" hidden="1" customWidth="1"/>
    <col min="16136" max="16136" width="13.42578125" style="7" customWidth="1"/>
    <col min="16137" max="16139" width="0" style="7" hidden="1" customWidth="1"/>
    <col min="16140" max="16140" width="89" style="7" customWidth="1"/>
    <col min="16141" max="16141" width="1.28515625" style="7" customWidth="1"/>
    <col min="16142" max="16142" width="14.85546875" style="7" customWidth="1"/>
    <col min="16143" max="16384" width="9.7109375" style="7"/>
  </cols>
  <sheetData>
    <row r="1" spans="2:14" ht="18" customHeight="1" x14ac:dyDescent="0.25">
      <c r="B1" s="1"/>
      <c r="C1" s="2" t="s">
        <v>18</v>
      </c>
      <c r="D1" s="5"/>
      <c r="E1" s="4"/>
      <c r="F1" s="4"/>
      <c r="G1" s="5"/>
      <c r="H1" s="168"/>
      <c r="I1" s="5"/>
      <c r="J1" s="5"/>
      <c r="K1" s="6"/>
    </row>
    <row r="2" spans="2:14" ht="18" customHeight="1" x14ac:dyDescent="0.25">
      <c r="B2" s="8"/>
      <c r="C2" s="2" t="s">
        <v>19</v>
      </c>
      <c r="D2" s="14"/>
      <c r="E2" s="5"/>
      <c r="F2" s="10"/>
      <c r="G2" s="5"/>
      <c r="H2" s="168"/>
      <c r="I2" s="5"/>
      <c r="J2" s="5"/>
      <c r="K2" s="6"/>
      <c r="L2" s="170"/>
    </row>
    <row r="3" spans="2:14" ht="18" customHeight="1" x14ac:dyDescent="0.25">
      <c r="B3" s="8"/>
      <c r="C3" s="2" t="s">
        <v>20</v>
      </c>
      <c r="D3" s="14"/>
      <c r="E3" s="12"/>
      <c r="F3" s="12"/>
      <c r="G3" s="13"/>
      <c r="H3" s="11"/>
      <c r="I3" s="13"/>
      <c r="J3" s="14"/>
      <c r="K3" s="15"/>
      <c r="L3" s="171"/>
    </row>
    <row r="4" spans="2:14" ht="18" customHeight="1" x14ac:dyDescent="0.25">
      <c r="B4" s="8"/>
      <c r="C4" s="16" t="s">
        <v>21</v>
      </c>
      <c r="D4" s="17"/>
      <c r="E4" s="5"/>
      <c r="F4" s="10"/>
      <c r="G4" s="14"/>
      <c r="H4" s="16"/>
      <c r="I4" s="14"/>
      <c r="J4" s="14"/>
      <c r="K4" s="15"/>
      <c r="L4" s="171"/>
    </row>
    <row r="5" spans="2:14" ht="24" customHeight="1" thickBot="1" x14ac:dyDescent="0.35">
      <c r="B5" s="18"/>
      <c r="C5" s="18"/>
      <c r="D5" s="19"/>
      <c r="E5" s="20"/>
      <c r="F5" s="21"/>
      <c r="G5" s="22"/>
      <c r="H5" s="172"/>
      <c r="I5" s="22"/>
      <c r="J5" s="22"/>
      <c r="K5" s="23"/>
    </row>
    <row r="6" spans="2:14" s="28" customFormat="1" ht="59.25" customHeight="1" thickTop="1" x14ac:dyDescent="0.25">
      <c r="B6" s="272" t="s">
        <v>22</v>
      </c>
      <c r="C6" s="274" t="s">
        <v>23</v>
      </c>
      <c r="D6" s="276" t="s">
        <v>0</v>
      </c>
      <c r="E6" s="278" t="s">
        <v>1</v>
      </c>
      <c r="F6" s="276" t="s">
        <v>2</v>
      </c>
      <c r="G6" s="24" t="s">
        <v>3</v>
      </c>
      <c r="H6" s="173" t="s">
        <v>24</v>
      </c>
      <c r="I6" s="26" t="s">
        <v>4</v>
      </c>
      <c r="J6" s="27" t="s">
        <v>5</v>
      </c>
      <c r="K6" s="164" t="s">
        <v>6</v>
      </c>
      <c r="L6" s="284" t="s">
        <v>25</v>
      </c>
    </row>
    <row r="7" spans="2:14" s="28" customFormat="1" ht="18" customHeight="1" thickBot="1" x14ac:dyDescent="0.3">
      <c r="B7" s="273"/>
      <c r="C7" s="275"/>
      <c r="D7" s="277"/>
      <c r="E7" s="279"/>
      <c r="F7" s="277"/>
      <c r="G7" s="29" t="s">
        <v>26</v>
      </c>
      <c r="H7" s="174" t="s">
        <v>27</v>
      </c>
      <c r="I7" s="30" t="s">
        <v>7</v>
      </c>
      <c r="J7" s="31" t="s">
        <v>7</v>
      </c>
      <c r="K7" s="165" t="s">
        <v>26</v>
      </c>
      <c r="L7" s="285"/>
    </row>
    <row r="8" spans="2:14" s="28" customFormat="1" ht="18" customHeight="1" x14ac:dyDescent="0.25">
      <c r="B8" s="32"/>
      <c r="C8" s="33" t="s">
        <v>44</v>
      </c>
      <c r="D8" s="33"/>
      <c r="E8" s="34"/>
      <c r="F8" s="34"/>
      <c r="G8" s="35"/>
      <c r="H8" s="175"/>
      <c r="I8" s="35"/>
      <c r="J8" s="35"/>
      <c r="K8" s="35"/>
      <c r="L8" s="176"/>
      <c r="M8" s="37"/>
      <c r="N8" s="37"/>
    </row>
    <row r="9" spans="2:14" s="28" customFormat="1" ht="3" customHeight="1" outlineLevel="2" x14ac:dyDescent="0.25">
      <c r="B9" s="38"/>
      <c r="C9" s="39"/>
      <c r="D9" s="39"/>
      <c r="E9" s="40"/>
      <c r="F9" s="41"/>
      <c r="G9" s="42"/>
      <c r="H9" s="177"/>
      <c r="I9" s="43"/>
      <c r="J9" s="43"/>
      <c r="K9" s="43"/>
      <c r="L9" s="178"/>
      <c r="M9" s="37"/>
      <c r="N9" s="37"/>
    </row>
    <row r="10" spans="2:14" ht="18" customHeight="1" outlineLevel="2" x14ac:dyDescent="0.25">
      <c r="B10" s="45" t="s">
        <v>13</v>
      </c>
      <c r="C10" s="46" t="s">
        <v>45</v>
      </c>
      <c r="D10" s="47"/>
      <c r="E10" s="48"/>
      <c r="F10" s="48"/>
      <c r="G10" s="49"/>
      <c r="H10" s="179"/>
      <c r="I10" s="49"/>
      <c r="J10" s="49"/>
      <c r="K10" s="180"/>
      <c r="L10" s="181"/>
      <c r="M10" s="51"/>
      <c r="N10" s="51"/>
    </row>
    <row r="11" spans="2:14" ht="13.9" outlineLevel="3" x14ac:dyDescent="0.25">
      <c r="B11" s="52">
        <v>1001</v>
      </c>
      <c r="C11" s="182"/>
      <c r="D11" s="54">
        <v>0.75</v>
      </c>
      <c r="E11" s="55" t="s">
        <v>14</v>
      </c>
      <c r="F11" s="56">
        <v>12</v>
      </c>
      <c r="G11" s="57">
        <v>120000</v>
      </c>
      <c r="H11" s="264"/>
      <c r="I11" s="58">
        <v>0</v>
      </c>
      <c r="J11" s="129">
        <f>ROUND((100%-D11)*F11*G11,0)*0</f>
        <v>0</v>
      </c>
      <c r="K11" s="184">
        <f>SUM(H11,I11,J11)</f>
        <v>0</v>
      </c>
      <c r="L11" s="227"/>
      <c r="M11" s="51"/>
      <c r="N11" s="51"/>
    </row>
    <row r="12" spans="2:14" ht="13.9" outlineLevel="3" x14ac:dyDescent="0.25">
      <c r="B12" s="60">
        <v>1002</v>
      </c>
      <c r="C12" s="185"/>
      <c r="D12" s="62">
        <v>0.75</v>
      </c>
      <c r="E12" s="63" t="s">
        <v>14</v>
      </c>
      <c r="F12" s="64">
        <v>12</v>
      </c>
      <c r="G12" s="65">
        <v>95000</v>
      </c>
      <c r="H12" s="265">
        <v>0</v>
      </c>
      <c r="I12" s="66">
        <v>0</v>
      </c>
      <c r="J12" s="59">
        <f>ROUND((100%-D12)*F12*G12,0)*0</f>
        <v>0</v>
      </c>
      <c r="K12" s="186">
        <f>SUM(H12,I12,J12)</f>
        <v>0</v>
      </c>
      <c r="L12" s="227"/>
      <c r="M12" s="51"/>
      <c r="N12" s="67"/>
    </row>
    <row r="13" spans="2:14" ht="14.45" outlineLevel="3" thickBot="1" x14ac:dyDescent="0.3">
      <c r="B13" s="60">
        <v>1003</v>
      </c>
      <c r="C13" s="185"/>
      <c r="D13" s="62">
        <v>0.65</v>
      </c>
      <c r="E13" s="63" t="s">
        <v>14</v>
      </c>
      <c r="F13" s="64">
        <v>12</v>
      </c>
      <c r="G13" s="65">
        <v>98000</v>
      </c>
      <c r="H13" s="266"/>
      <c r="I13" s="66">
        <v>0</v>
      </c>
      <c r="J13" s="59">
        <f>ROUND((100%-D13)*F13*G13,0)*0</f>
        <v>0</v>
      </c>
      <c r="K13" s="186">
        <f>SUM(H13,I13,J13)</f>
        <v>0</v>
      </c>
      <c r="L13" s="227"/>
      <c r="M13" s="51"/>
      <c r="N13" s="51"/>
    </row>
    <row r="14" spans="2:14" s="75" customFormat="1" ht="15.75" outlineLevel="2" thickBot="1" x14ac:dyDescent="0.3">
      <c r="B14" s="282" t="s">
        <v>28</v>
      </c>
      <c r="C14" s="283"/>
      <c r="D14" s="68"/>
      <c r="E14" s="69"/>
      <c r="F14" s="70"/>
      <c r="G14" s="71"/>
      <c r="H14" s="191">
        <f>SUM(H11:H13)</f>
        <v>0</v>
      </c>
      <c r="I14" s="72">
        <f>SUM(I11:I13)</f>
        <v>0</v>
      </c>
      <c r="J14" s="73">
        <f>SUM(J11:J13)</f>
        <v>0</v>
      </c>
      <c r="K14" s="192">
        <f>SUM(K11:K13)</f>
        <v>0</v>
      </c>
      <c r="L14" s="193"/>
      <c r="M14" s="74"/>
      <c r="N14" s="74"/>
    </row>
    <row r="15" spans="2:14" ht="18" hidden="1" customHeight="1" outlineLevel="2" x14ac:dyDescent="0.25">
      <c r="B15" s="45" t="s">
        <v>8</v>
      </c>
      <c r="C15" s="46" t="s">
        <v>9</v>
      </c>
      <c r="D15" s="47"/>
      <c r="E15" s="48"/>
      <c r="F15" s="76"/>
      <c r="G15" s="77"/>
      <c r="H15" s="194"/>
      <c r="I15" s="78"/>
      <c r="J15" s="78"/>
      <c r="K15" s="180"/>
      <c r="L15" s="195"/>
      <c r="M15" s="51"/>
      <c r="N15" s="51"/>
    </row>
    <row r="16" spans="2:14" ht="15" hidden="1" customHeight="1" outlineLevel="3" thickBot="1" x14ac:dyDescent="0.3">
      <c r="B16" s="52">
        <v>1101</v>
      </c>
      <c r="C16" s="182"/>
      <c r="D16" s="54">
        <v>1</v>
      </c>
      <c r="E16" s="55" t="s">
        <v>14</v>
      </c>
      <c r="F16" s="56"/>
      <c r="G16" s="65" t="e">
        <f>#REF!/12</f>
        <v>#REF!</v>
      </c>
      <c r="H16" s="196" t="e">
        <f t="shared" ref="H16:H22" si="0">ROUND(D16*F16*G16,0)</f>
        <v>#REF!</v>
      </c>
      <c r="I16" s="58">
        <v>0</v>
      </c>
      <c r="J16" s="59" t="e">
        <f t="shared" ref="J16:J22" si="1">ROUND((100%-D16)*F16*G16,0)*0</f>
        <v>#REF!</v>
      </c>
      <c r="K16" s="184" t="e">
        <f t="shared" ref="K16:K22" si="2">SUM(H16,I16,J16)</f>
        <v>#REF!</v>
      </c>
      <c r="L16" s="197">
        <v>0</v>
      </c>
      <c r="M16" s="80"/>
      <c r="N16" s="81"/>
    </row>
    <row r="17" spans="2:14" ht="15" hidden="1" customHeight="1" outlineLevel="3" x14ac:dyDescent="0.25">
      <c r="B17" s="60">
        <v>1102</v>
      </c>
      <c r="C17" s="185"/>
      <c r="D17" s="62">
        <v>1</v>
      </c>
      <c r="E17" s="63" t="s">
        <v>14</v>
      </c>
      <c r="F17" s="64"/>
      <c r="G17" s="65"/>
      <c r="H17" s="198">
        <f t="shared" si="0"/>
        <v>0</v>
      </c>
      <c r="I17" s="66">
        <v>0</v>
      </c>
      <c r="J17" s="59">
        <f t="shared" si="1"/>
        <v>0</v>
      </c>
      <c r="K17" s="186">
        <f t="shared" si="2"/>
        <v>0</v>
      </c>
      <c r="L17" s="199" t="e">
        <f>IF($K$23&lt;=0,0,K17/$K$23)</f>
        <v>#REF!</v>
      </c>
      <c r="M17" s="80"/>
      <c r="N17" s="81"/>
    </row>
    <row r="18" spans="2:14" ht="15" hidden="1" customHeight="1" outlineLevel="3" x14ac:dyDescent="0.25">
      <c r="B18" s="60">
        <v>1103</v>
      </c>
      <c r="C18" s="61"/>
      <c r="D18" s="62">
        <v>0</v>
      </c>
      <c r="E18" s="63" t="s">
        <v>14</v>
      </c>
      <c r="F18" s="64"/>
      <c r="G18" s="65"/>
      <c r="H18" s="198">
        <f t="shared" si="0"/>
        <v>0</v>
      </c>
      <c r="I18" s="66">
        <v>0</v>
      </c>
      <c r="J18" s="59">
        <f t="shared" si="1"/>
        <v>0</v>
      </c>
      <c r="K18" s="186">
        <f t="shared" si="2"/>
        <v>0</v>
      </c>
      <c r="L18" s="199">
        <v>0</v>
      </c>
      <c r="M18" s="80"/>
      <c r="N18" s="81"/>
    </row>
    <row r="19" spans="2:14" ht="15" hidden="1" customHeight="1" outlineLevel="3" x14ac:dyDescent="0.25">
      <c r="B19" s="60">
        <v>1104</v>
      </c>
      <c r="C19" s="61"/>
      <c r="D19" s="62">
        <v>0</v>
      </c>
      <c r="E19" s="63" t="s">
        <v>14</v>
      </c>
      <c r="F19" s="64"/>
      <c r="G19" s="65"/>
      <c r="H19" s="198">
        <f t="shared" si="0"/>
        <v>0</v>
      </c>
      <c r="I19" s="66">
        <v>0</v>
      </c>
      <c r="J19" s="59">
        <f t="shared" si="1"/>
        <v>0</v>
      </c>
      <c r="K19" s="186">
        <f t="shared" si="2"/>
        <v>0</v>
      </c>
      <c r="L19" s="199">
        <v>0</v>
      </c>
      <c r="M19" s="80"/>
      <c r="N19" s="81"/>
    </row>
    <row r="20" spans="2:14" ht="15" hidden="1" customHeight="1" outlineLevel="3" x14ac:dyDescent="0.25">
      <c r="B20" s="82">
        <v>1105</v>
      </c>
      <c r="C20" s="83"/>
      <c r="D20" s="84">
        <v>0</v>
      </c>
      <c r="E20" s="85" t="s">
        <v>14</v>
      </c>
      <c r="F20" s="86"/>
      <c r="G20" s="200"/>
      <c r="H20" s="201">
        <f t="shared" si="0"/>
        <v>0</v>
      </c>
      <c r="I20" s="87">
        <v>0</v>
      </c>
      <c r="J20" s="202">
        <f t="shared" si="1"/>
        <v>0</v>
      </c>
      <c r="K20" s="203">
        <f t="shared" si="2"/>
        <v>0</v>
      </c>
      <c r="L20" s="204">
        <v>0</v>
      </c>
      <c r="M20" s="80"/>
      <c r="N20" s="81"/>
    </row>
    <row r="21" spans="2:14" ht="15" hidden="1" customHeight="1" outlineLevel="3" x14ac:dyDescent="0.25">
      <c r="B21" s="52">
        <v>1106</v>
      </c>
      <c r="C21" s="53"/>
      <c r="D21" s="54">
        <v>0</v>
      </c>
      <c r="E21" s="55" t="s">
        <v>29</v>
      </c>
      <c r="F21" s="56"/>
      <c r="G21" s="57"/>
      <c r="H21" s="196">
        <f t="shared" si="0"/>
        <v>0</v>
      </c>
      <c r="I21" s="58">
        <v>0</v>
      </c>
      <c r="J21" s="88">
        <f t="shared" si="1"/>
        <v>0</v>
      </c>
      <c r="K21" s="205">
        <f t="shared" si="2"/>
        <v>0</v>
      </c>
      <c r="L21" s="206">
        <v>0</v>
      </c>
      <c r="M21" s="80"/>
      <c r="N21" s="81"/>
    </row>
    <row r="22" spans="2:14" ht="15" hidden="1" customHeight="1" outlineLevel="3" thickBot="1" x14ac:dyDescent="0.3">
      <c r="B22" s="90">
        <v>1107</v>
      </c>
      <c r="C22" s="187"/>
      <c r="D22" s="188">
        <v>1</v>
      </c>
      <c r="E22" s="91" t="s">
        <v>29</v>
      </c>
      <c r="F22" s="189"/>
      <c r="G22" s="190"/>
      <c r="H22" s="207">
        <f t="shared" si="0"/>
        <v>0</v>
      </c>
      <c r="I22" s="92">
        <v>0</v>
      </c>
      <c r="J22" s="59">
        <f t="shared" si="1"/>
        <v>0</v>
      </c>
      <c r="K22" s="205">
        <f t="shared" si="2"/>
        <v>0</v>
      </c>
      <c r="L22" s="206">
        <v>0</v>
      </c>
      <c r="M22" s="80"/>
      <c r="N22" s="81"/>
    </row>
    <row r="23" spans="2:14" s="75" customFormat="1" hidden="1" outlineLevel="2" collapsed="1" thickBot="1" x14ac:dyDescent="0.35">
      <c r="B23" s="282" t="s">
        <v>10</v>
      </c>
      <c r="C23" s="283"/>
      <c r="D23" s="68"/>
      <c r="E23" s="69"/>
      <c r="F23" s="70"/>
      <c r="G23" s="71"/>
      <c r="H23" s="191" t="e">
        <f>SUM(H16:H22)</f>
        <v>#REF!</v>
      </c>
      <c r="I23" s="72">
        <f>SUM(I16:I22)</f>
        <v>0</v>
      </c>
      <c r="J23" s="73" t="e">
        <f>SUM(J16:J22)</f>
        <v>#REF!</v>
      </c>
      <c r="K23" s="192" t="e">
        <f>SUM(K16:K22)</f>
        <v>#REF!</v>
      </c>
      <c r="L23" s="193" t="e">
        <f>IF(K27&lt;=0,0,K23/K27)</f>
        <v>#REF!</v>
      </c>
      <c r="M23" s="74"/>
      <c r="N23" s="74"/>
    </row>
    <row r="24" spans="2:14" s="75" customFormat="1" ht="21" customHeight="1" outlineLevel="2" thickBot="1" x14ac:dyDescent="0.3">
      <c r="B24" s="45" t="s">
        <v>8</v>
      </c>
      <c r="C24" s="46" t="s">
        <v>46</v>
      </c>
      <c r="D24" s="47"/>
      <c r="E24" s="48"/>
      <c r="F24" s="76"/>
      <c r="G24" s="77"/>
      <c r="H24" s="78"/>
      <c r="I24" s="78"/>
      <c r="J24" s="78"/>
      <c r="K24" s="78"/>
      <c r="L24" s="79"/>
      <c r="M24" s="74"/>
      <c r="N24" s="74"/>
    </row>
    <row r="25" spans="2:14" s="75" customFormat="1" ht="55.5" customHeight="1" outlineLevel="2" thickBot="1" x14ac:dyDescent="0.35">
      <c r="B25" s="90">
        <v>1101</v>
      </c>
      <c r="C25" s="185"/>
      <c r="D25" s="95"/>
      <c r="E25" s="96"/>
      <c r="F25" s="97"/>
      <c r="G25" s="98"/>
      <c r="H25" s="183"/>
      <c r="I25" s="99"/>
      <c r="J25" s="99"/>
      <c r="K25" s="209"/>
      <c r="L25" s="227"/>
      <c r="M25" s="74"/>
      <c r="N25" s="74"/>
    </row>
    <row r="26" spans="2:14" s="75" customFormat="1" ht="17.25" customHeight="1" outlineLevel="2" thickBot="1" x14ac:dyDescent="0.3">
      <c r="B26" s="93"/>
      <c r="C26" s="94" t="s">
        <v>43</v>
      </c>
      <c r="D26" s="95"/>
      <c r="E26" s="96"/>
      <c r="F26" s="97"/>
      <c r="G26" s="98"/>
      <c r="H26" s="208">
        <f>H25</f>
        <v>0</v>
      </c>
      <c r="I26" s="99"/>
      <c r="J26" s="99"/>
      <c r="K26" s="209"/>
      <c r="L26" s="210"/>
      <c r="M26" s="74"/>
      <c r="N26" s="74"/>
    </row>
    <row r="27" spans="2:14" s="75" customFormat="1" ht="15.75" thickBot="1" x14ac:dyDescent="0.3">
      <c r="B27" s="101"/>
      <c r="C27" s="167" t="s">
        <v>30</v>
      </c>
      <c r="D27" s="102"/>
      <c r="E27" s="103"/>
      <c r="F27" s="104"/>
      <c r="G27" s="105"/>
      <c r="H27" s="211">
        <f>SUM(H14+H26)</f>
        <v>0</v>
      </c>
      <c r="I27" s="106">
        <f>SUM(I23,I14)</f>
        <v>0</v>
      </c>
      <c r="J27" s="107" t="e">
        <f>SUM(J23,J14)</f>
        <v>#REF!</v>
      </c>
      <c r="K27" s="212" t="e">
        <f>SUM(K23,K14)</f>
        <v>#REF!</v>
      </c>
      <c r="L27" s="213" t="e">
        <f>H27/H77</f>
        <v>#DIV/0!</v>
      </c>
      <c r="M27" s="74"/>
      <c r="N27" s="74"/>
    </row>
    <row r="28" spans="2:14" ht="14.45" hidden="1" outlineLevel="3" thickBot="1" x14ac:dyDescent="0.3">
      <c r="B28" s="60">
        <v>1202</v>
      </c>
      <c r="C28" s="217"/>
      <c r="D28" s="62">
        <v>1</v>
      </c>
      <c r="E28" s="63" t="s">
        <v>31</v>
      </c>
      <c r="F28" s="64"/>
      <c r="G28" s="64"/>
      <c r="H28" s="198">
        <f t="shared" ref="H28:H63" si="3">ROUND(D28*F28*G28,0)</f>
        <v>0</v>
      </c>
      <c r="I28" s="66">
        <v>0</v>
      </c>
      <c r="J28" s="59">
        <f t="shared" ref="J28:J63" si="4">ROUND((100%-D28)*F28*G28,0)*0</f>
        <v>0</v>
      </c>
      <c r="K28" s="186">
        <f t="shared" ref="K28:K47" si="5">SUM(H28,I28,J28)</f>
        <v>0</v>
      </c>
      <c r="L28" s="199" t="e">
        <f>IF(#REF!&lt;=0,0,K28/#REF!)</f>
        <v>#REF!</v>
      </c>
      <c r="M28" s="51"/>
      <c r="N28" s="51"/>
    </row>
    <row r="29" spans="2:14" ht="14.45" hidden="1" outlineLevel="3" thickBot="1" x14ac:dyDescent="0.3">
      <c r="B29" s="60">
        <v>1203</v>
      </c>
      <c r="C29" s="123"/>
      <c r="D29" s="62">
        <v>0</v>
      </c>
      <c r="E29" s="63" t="s">
        <v>15</v>
      </c>
      <c r="F29" s="124"/>
      <c r="G29" s="64"/>
      <c r="H29" s="198">
        <f t="shared" si="3"/>
        <v>0</v>
      </c>
      <c r="I29" s="66">
        <v>0</v>
      </c>
      <c r="J29" s="59">
        <f t="shared" si="4"/>
        <v>0</v>
      </c>
      <c r="K29" s="186">
        <f t="shared" si="5"/>
        <v>0</v>
      </c>
      <c r="L29" s="199" t="e">
        <f>IF(#REF!&lt;=0,0,K29/#REF!)</f>
        <v>#REF!</v>
      </c>
      <c r="M29" s="51"/>
      <c r="N29" s="51"/>
    </row>
    <row r="30" spans="2:14" ht="15.75" hidden="1" customHeight="1" outlineLevel="3" x14ac:dyDescent="0.25">
      <c r="B30" s="60">
        <v>1204</v>
      </c>
      <c r="C30" s="217"/>
      <c r="D30" s="62">
        <v>1</v>
      </c>
      <c r="E30" s="63" t="s">
        <v>31</v>
      </c>
      <c r="F30" s="64"/>
      <c r="G30" s="64"/>
      <c r="H30" s="198">
        <f t="shared" si="3"/>
        <v>0</v>
      </c>
      <c r="I30" s="66">
        <v>0</v>
      </c>
      <c r="J30" s="59">
        <f t="shared" si="4"/>
        <v>0</v>
      </c>
      <c r="K30" s="186">
        <f t="shared" si="5"/>
        <v>0</v>
      </c>
      <c r="L30" s="199" t="e">
        <f>IF(#REF!&lt;=0,0,K30/#REF!)</f>
        <v>#REF!</v>
      </c>
      <c r="M30" s="51"/>
      <c r="N30" s="51"/>
    </row>
    <row r="31" spans="2:14" ht="15.75" hidden="1" customHeight="1" outlineLevel="3" x14ac:dyDescent="0.25">
      <c r="B31" s="60">
        <v>1205</v>
      </c>
      <c r="C31" s="123"/>
      <c r="D31" s="62">
        <v>0</v>
      </c>
      <c r="E31" s="63" t="s">
        <v>32</v>
      </c>
      <c r="F31" s="64"/>
      <c r="G31" s="64"/>
      <c r="H31" s="198">
        <f t="shared" si="3"/>
        <v>0</v>
      </c>
      <c r="I31" s="66">
        <v>0</v>
      </c>
      <c r="J31" s="59">
        <f t="shared" si="4"/>
        <v>0</v>
      </c>
      <c r="K31" s="186">
        <f t="shared" si="5"/>
        <v>0</v>
      </c>
      <c r="L31" s="199" t="e">
        <f>IF(#REF!&lt;=0,0,K31/#REF!)</f>
        <v>#REF!</v>
      </c>
      <c r="M31" s="51"/>
      <c r="N31" s="51"/>
    </row>
    <row r="32" spans="2:14" ht="15.75" hidden="1" customHeight="1" outlineLevel="3" x14ac:dyDescent="0.25">
      <c r="B32" s="60">
        <v>1206</v>
      </c>
      <c r="C32" s="123"/>
      <c r="D32" s="62">
        <v>0</v>
      </c>
      <c r="E32" s="63" t="s">
        <v>33</v>
      </c>
      <c r="F32" s="64"/>
      <c r="G32" s="64"/>
      <c r="H32" s="198">
        <f t="shared" si="3"/>
        <v>0</v>
      </c>
      <c r="I32" s="66">
        <v>0</v>
      </c>
      <c r="J32" s="59">
        <f t="shared" si="4"/>
        <v>0</v>
      </c>
      <c r="K32" s="186">
        <f t="shared" si="5"/>
        <v>0</v>
      </c>
      <c r="L32" s="199" t="e">
        <f>IF(#REF!&lt;=0,0,K32/#REF!)</f>
        <v>#REF!</v>
      </c>
      <c r="M32" s="51"/>
      <c r="N32" s="51"/>
    </row>
    <row r="33" spans="2:14" ht="14.45" hidden="1" outlineLevel="3" thickBot="1" x14ac:dyDescent="0.3">
      <c r="B33" s="60">
        <v>1207</v>
      </c>
      <c r="C33" s="123"/>
      <c r="D33" s="62">
        <v>0</v>
      </c>
      <c r="E33" s="63" t="s">
        <v>34</v>
      </c>
      <c r="F33" s="64"/>
      <c r="G33" s="64"/>
      <c r="H33" s="198">
        <f t="shared" si="3"/>
        <v>0</v>
      </c>
      <c r="I33" s="66">
        <v>0</v>
      </c>
      <c r="J33" s="59">
        <f t="shared" si="4"/>
        <v>0</v>
      </c>
      <c r="K33" s="186">
        <f t="shared" si="5"/>
        <v>0</v>
      </c>
      <c r="L33" s="199" t="e">
        <f>IF(#REF!&lt;=0,0,K33/#REF!)</f>
        <v>#REF!</v>
      </c>
      <c r="M33" s="51"/>
      <c r="N33" s="51"/>
    </row>
    <row r="34" spans="2:14" ht="14.45" hidden="1" outlineLevel="3" thickBot="1" x14ac:dyDescent="0.3">
      <c r="B34" s="60">
        <v>1208</v>
      </c>
      <c r="C34" s="123"/>
      <c r="D34" s="62">
        <v>0</v>
      </c>
      <c r="E34" s="63" t="s">
        <v>34</v>
      </c>
      <c r="F34" s="64"/>
      <c r="G34" s="64"/>
      <c r="H34" s="198">
        <f t="shared" si="3"/>
        <v>0</v>
      </c>
      <c r="I34" s="66">
        <v>0</v>
      </c>
      <c r="J34" s="59">
        <f t="shared" si="4"/>
        <v>0</v>
      </c>
      <c r="K34" s="186">
        <f t="shared" si="5"/>
        <v>0</v>
      </c>
      <c r="L34" s="199" t="e">
        <f>IF(#REF!&lt;=0,0,K34/#REF!)</f>
        <v>#REF!</v>
      </c>
      <c r="M34" s="51"/>
      <c r="N34" s="51"/>
    </row>
    <row r="35" spans="2:14" ht="15" hidden="1" customHeight="1" outlineLevel="3" x14ac:dyDescent="0.25">
      <c r="B35" s="60">
        <v>1209</v>
      </c>
      <c r="C35" s="123"/>
      <c r="D35" s="62">
        <v>0</v>
      </c>
      <c r="E35" s="63" t="s">
        <v>34</v>
      </c>
      <c r="F35" s="64"/>
      <c r="G35" s="64"/>
      <c r="H35" s="198">
        <f t="shared" si="3"/>
        <v>0</v>
      </c>
      <c r="I35" s="66">
        <v>0</v>
      </c>
      <c r="J35" s="59">
        <f t="shared" si="4"/>
        <v>0</v>
      </c>
      <c r="K35" s="186">
        <f t="shared" si="5"/>
        <v>0</v>
      </c>
      <c r="L35" s="199" t="e">
        <f>IF(#REF!&lt;=0,0,K35/#REF!)</f>
        <v>#REF!</v>
      </c>
      <c r="M35" s="51"/>
      <c r="N35" s="51"/>
    </row>
    <row r="36" spans="2:14" ht="18" hidden="1" customHeight="1" outlineLevel="3" x14ac:dyDescent="0.25">
      <c r="B36" s="60">
        <v>1210</v>
      </c>
      <c r="C36" s="123"/>
      <c r="D36" s="62">
        <v>0</v>
      </c>
      <c r="E36" s="63" t="s">
        <v>33</v>
      </c>
      <c r="F36" s="64"/>
      <c r="G36" s="64"/>
      <c r="H36" s="198">
        <f t="shared" si="3"/>
        <v>0</v>
      </c>
      <c r="I36" s="66">
        <v>0</v>
      </c>
      <c r="J36" s="59">
        <f t="shared" si="4"/>
        <v>0</v>
      </c>
      <c r="K36" s="186">
        <f t="shared" si="5"/>
        <v>0</v>
      </c>
      <c r="L36" s="199" t="e">
        <f>IF(#REF!&lt;=0,0,K36/#REF!)</f>
        <v>#REF!</v>
      </c>
      <c r="M36" s="51"/>
      <c r="N36" s="51"/>
    </row>
    <row r="37" spans="2:14" ht="14.45" hidden="1" outlineLevel="3" thickBot="1" x14ac:dyDescent="0.3">
      <c r="B37" s="60">
        <v>1211</v>
      </c>
      <c r="C37" s="123"/>
      <c r="D37" s="62">
        <v>0</v>
      </c>
      <c r="E37" s="63" t="s">
        <v>34</v>
      </c>
      <c r="F37" s="64"/>
      <c r="G37" s="64"/>
      <c r="H37" s="198">
        <f t="shared" si="3"/>
        <v>0</v>
      </c>
      <c r="I37" s="66">
        <v>0</v>
      </c>
      <c r="J37" s="59">
        <f t="shared" si="4"/>
        <v>0</v>
      </c>
      <c r="K37" s="186">
        <f t="shared" si="5"/>
        <v>0</v>
      </c>
      <c r="L37" s="199" t="e">
        <f>IF(#REF!&lt;=0,0,K37/#REF!)</f>
        <v>#REF!</v>
      </c>
      <c r="M37" s="51"/>
      <c r="N37" s="51"/>
    </row>
    <row r="38" spans="2:14" ht="15.75" hidden="1" customHeight="1" outlineLevel="3" x14ac:dyDescent="0.25">
      <c r="B38" s="60">
        <v>1212</v>
      </c>
      <c r="C38" s="123"/>
      <c r="D38" s="62">
        <v>0</v>
      </c>
      <c r="E38" s="63" t="s">
        <v>34</v>
      </c>
      <c r="F38" s="64"/>
      <c r="G38" s="64"/>
      <c r="H38" s="198">
        <f t="shared" si="3"/>
        <v>0</v>
      </c>
      <c r="I38" s="66">
        <f>ROUND((100%-D38)*F38*G38,0)*0</f>
        <v>0</v>
      </c>
      <c r="J38" s="59">
        <f t="shared" si="4"/>
        <v>0</v>
      </c>
      <c r="K38" s="186">
        <f t="shared" si="5"/>
        <v>0</v>
      </c>
      <c r="L38" s="199" t="e">
        <f>IF(#REF!&lt;=0,0,K38/#REF!)</f>
        <v>#REF!</v>
      </c>
      <c r="M38" s="51"/>
      <c r="N38" s="51"/>
    </row>
    <row r="39" spans="2:14" ht="14.45" hidden="1" outlineLevel="3" thickBot="1" x14ac:dyDescent="0.3">
      <c r="B39" s="60">
        <v>1213</v>
      </c>
      <c r="C39" s="123"/>
      <c r="D39" s="62">
        <v>0</v>
      </c>
      <c r="E39" s="63" t="s">
        <v>34</v>
      </c>
      <c r="F39" s="64"/>
      <c r="G39" s="64"/>
      <c r="H39" s="198">
        <f t="shared" si="3"/>
        <v>0</v>
      </c>
      <c r="I39" s="66">
        <v>0</v>
      </c>
      <c r="J39" s="59">
        <f t="shared" si="4"/>
        <v>0</v>
      </c>
      <c r="K39" s="186">
        <f t="shared" si="5"/>
        <v>0</v>
      </c>
      <c r="L39" s="199" t="e">
        <f>IF(#REF!&lt;=0,0,K39/#REF!)</f>
        <v>#REF!</v>
      </c>
      <c r="M39" s="51"/>
      <c r="N39" s="51"/>
    </row>
    <row r="40" spans="2:14" ht="15.75" hidden="1" customHeight="1" outlineLevel="3" x14ac:dyDescent="0.25">
      <c r="B40" s="60">
        <v>1214</v>
      </c>
      <c r="C40" s="123"/>
      <c r="D40" s="62">
        <v>0</v>
      </c>
      <c r="E40" s="63" t="s">
        <v>35</v>
      </c>
      <c r="F40" s="64"/>
      <c r="G40" s="64"/>
      <c r="H40" s="198">
        <f t="shared" si="3"/>
        <v>0</v>
      </c>
      <c r="I40" s="66">
        <v>0</v>
      </c>
      <c r="J40" s="59">
        <f t="shared" si="4"/>
        <v>0</v>
      </c>
      <c r="K40" s="186">
        <f t="shared" si="5"/>
        <v>0</v>
      </c>
      <c r="L40" s="199" t="e">
        <f>IF(#REF!&lt;=0,0,K40/#REF!)</f>
        <v>#REF!</v>
      </c>
      <c r="M40" s="51"/>
      <c r="N40" s="51"/>
    </row>
    <row r="41" spans="2:14" ht="15" hidden="1" customHeight="1" outlineLevel="3" x14ac:dyDescent="0.25">
      <c r="B41" s="60">
        <v>1215</v>
      </c>
      <c r="C41" s="123"/>
      <c r="D41" s="62">
        <v>0</v>
      </c>
      <c r="E41" s="63" t="s">
        <v>36</v>
      </c>
      <c r="F41" s="64"/>
      <c r="G41" s="64"/>
      <c r="H41" s="198">
        <f t="shared" si="3"/>
        <v>0</v>
      </c>
      <c r="I41" s="66">
        <v>0</v>
      </c>
      <c r="J41" s="59">
        <f t="shared" si="4"/>
        <v>0</v>
      </c>
      <c r="K41" s="186">
        <f t="shared" si="5"/>
        <v>0</v>
      </c>
      <c r="L41" s="199" t="e">
        <f>IF(#REF!&lt;=0,0,K41/#REF!)</f>
        <v>#REF!</v>
      </c>
      <c r="M41" s="51"/>
      <c r="N41" s="51"/>
    </row>
    <row r="42" spans="2:14" ht="18" hidden="1" customHeight="1" outlineLevel="3" x14ac:dyDescent="0.25">
      <c r="B42" s="60">
        <v>1216</v>
      </c>
      <c r="C42" s="123"/>
      <c r="D42" s="62">
        <v>0</v>
      </c>
      <c r="E42" s="63" t="s">
        <v>36</v>
      </c>
      <c r="F42" s="64"/>
      <c r="G42" s="64"/>
      <c r="H42" s="198">
        <f t="shared" si="3"/>
        <v>0</v>
      </c>
      <c r="I42" s="66">
        <v>0</v>
      </c>
      <c r="J42" s="59">
        <f t="shared" si="4"/>
        <v>0</v>
      </c>
      <c r="K42" s="186">
        <f t="shared" si="5"/>
        <v>0</v>
      </c>
      <c r="L42" s="199" t="e">
        <f>IF(#REF!&lt;=0,0,K42/#REF!)</f>
        <v>#REF!</v>
      </c>
      <c r="M42" s="51"/>
      <c r="N42" s="51"/>
    </row>
    <row r="43" spans="2:14" ht="15.75" hidden="1" customHeight="1" outlineLevel="3" x14ac:dyDescent="0.25">
      <c r="B43" s="60">
        <v>1217</v>
      </c>
      <c r="C43" s="123"/>
      <c r="D43" s="62">
        <v>0</v>
      </c>
      <c r="E43" s="63" t="s">
        <v>34</v>
      </c>
      <c r="F43" s="64"/>
      <c r="G43" s="64"/>
      <c r="H43" s="198">
        <f t="shared" si="3"/>
        <v>0</v>
      </c>
      <c r="I43" s="66">
        <v>0</v>
      </c>
      <c r="J43" s="59">
        <f t="shared" si="4"/>
        <v>0</v>
      </c>
      <c r="K43" s="186">
        <f t="shared" si="5"/>
        <v>0</v>
      </c>
      <c r="L43" s="199" t="e">
        <f>IF(#REF!&lt;=0,0,K43/#REF!)</f>
        <v>#REF!</v>
      </c>
      <c r="M43" s="51"/>
      <c r="N43" s="51"/>
    </row>
    <row r="44" spans="2:14" ht="15.75" hidden="1" customHeight="1" outlineLevel="3" x14ac:dyDescent="0.25">
      <c r="B44" s="60">
        <v>1218</v>
      </c>
      <c r="C44" s="123"/>
      <c r="D44" s="62">
        <v>0</v>
      </c>
      <c r="E44" s="63" t="s">
        <v>37</v>
      </c>
      <c r="F44" s="218"/>
      <c r="G44" s="64"/>
      <c r="H44" s="198">
        <f t="shared" si="3"/>
        <v>0</v>
      </c>
      <c r="I44" s="66">
        <v>0</v>
      </c>
      <c r="J44" s="59">
        <f t="shared" si="4"/>
        <v>0</v>
      </c>
      <c r="K44" s="186">
        <f t="shared" si="5"/>
        <v>0</v>
      </c>
      <c r="L44" s="199" t="e">
        <f>IF(#REF!&lt;=0,0,K44/#REF!)</f>
        <v>#REF!</v>
      </c>
      <c r="M44" s="51"/>
      <c r="N44" s="51"/>
    </row>
    <row r="45" spans="2:14" ht="15.75" hidden="1" customHeight="1" outlineLevel="3" x14ac:dyDescent="0.25">
      <c r="B45" s="60">
        <v>1219</v>
      </c>
      <c r="C45" s="123"/>
      <c r="D45" s="62">
        <v>0</v>
      </c>
      <c r="E45" s="63" t="s">
        <v>15</v>
      </c>
      <c r="F45" s="124"/>
      <c r="G45" s="64"/>
      <c r="H45" s="198">
        <f t="shared" si="3"/>
        <v>0</v>
      </c>
      <c r="I45" s="66">
        <f>ROUND((100%-D45)*F45*G45,0)*0</f>
        <v>0</v>
      </c>
      <c r="J45" s="59">
        <f t="shared" si="4"/>
        <v>0</v>
      </c>
      <c r="K45" s="186">
        <f t="shared" si="5"/>
        <v>0</v>
      </c>
      <c r="L45" s="199" t="e">
        <f>IF(#REF!&lt;=0,0,K45/#REF!)</f>
        <v>#REF!</v>
      </c>
      <c r="M45" s="51"/>
      <c r="N45" s="51"/>
    </row>
    <row r="46" spans="2:14" ht="15.75" hidden="1" customHeight="1" outlineLevel="3" x14ac:dyDescent="0.25">
      <c r="B46" s="60">
        <v>1220</v>
      </c>
      <c r="C46" s="123"/>
      <c r="D46" s="62">
        <v>0</v>
      </c>
      <c r="E46" s="63" t="s">
        <v>15</v>
      </c>
      <c r="F46" s="64"/>
      <c r="G46" s="64"/>
      <c r="H46" s="198">
        <f t="shared" si="3"/>
        <v>0</v>
      </c>
      <c r="I46" s="66">
        <v>0</v>
      </c>
      <c r="J46" s="59">
        <f t="shared" si="4"/>
        <v>0</v>
      </c>
      <c r="K46" s="186">
        <f t="shared" si="5"/>
        <v>0</v>
      </c>
      <c r="L46" s="199" t="e">
        <f>IF(#REF!&lt;=0,0,K46/#REF!)</f>
        <v>#REF!</v>
      </c>
      <c r="M46" s="51"/>
      <c r="N46" s="51"/>
    </row>
    <row r="47" spans="2:14" ht="15.75" hidden="1" customHeight="1" outlineLevel="3" x14ac:dyDescent="0.25">
      <c r="B47" s="60">
        <v>1221</v>
      </c>
      <c r="C47" s="123"/>
      <c r="D47" s="62">
        <v>0</v>
      </c>
      <c r="E47" s="63" t="s">
        <v>15</v>
      </c>
      <c r="F47" s="64"/>
      <c r="G47" s="64"/>
      <c r="H47" s="198">
        <f t="shared" si="3"/>
        <v>0</v>
      </c>
      <c r="I47" s="66">
        <v>0</v>
      </c>
      <c r="J47" s="59">
        <f t="shared" si="4"/>
        <v>0</v>
      </c>
      <c r="K47" s="186">
        <f t="shared" si="5"/>
        <v>0</v>
      </c>
      <c r="L47" s="199" t="e">
        <f>IF(#REF!&lt;=0,0,K47/#REF!)</f>
        <v>#REF!</v>
      </c>
      <c r="M47" s="51"/>
      <c r="N47" s="51"/>
    </row>
    <row r="48" spans="2:14" ht="15.75" hidden="1" customHeight="1" outlineLevel="3" x14ac:dyDescent="0.25">
      <c r="B48" s="60">
        <v>1222</v>
      </c>
      <c r="C48" s="123"/>
      <c r="D48" s="62">
        <v>0</v>
      </c>
      <c r="E48" s="63" t="s">
        <v>38</v>
      </c>
      <c r="F48" s="64"/>
      <c r="G48" s="64"/>
      <c r="H48" s="198">
        <f t="shared" si="3"/>
        <v>0</v>
      </c>
      <c r="I48" s="66">
        <f>ROUND((100%-D48)*F48*G48,0)*0</f>
        <v>0</v>
      </c>
      <c r="J48" s="59">
        <f t="shared" si="4"/>
        <v>0</v>
      </c>
      <c r="K48" s="186">
        <f>SUM(H48,I48,J48)</f>
        <v>0</v>
      </c>
      <c r="L48" s="199" t="e">
        <f>IF(#REF!&lt;=0,0,K48/#REF!)</f>
        <v>#REF!</v>
      </c>
      <c r="M48" s="51"/>
      <c r="N48" s="51"/>
    </row>
    <row r="49" spans="2:14" ht="15.75" hidden="1" customHeight="1" outlineLevel="3" x14ac:dyDescent="0.25">
      <c r="B49" s="60">
        <v>1223</v>
      </c>
      <c r="C49" s="123"/>
      <c r="D49" s="62">
        <v>0</v>
      </c>
      <c r="E49" s="63" t="s">
        <v>38</v>
      </c>
      <c r="F49" s="64"/>
      <c r="G49" s="64"/>
      <c r="H49" s="198">
        <f t="shared" si="3"/>
        <v>0</v>
      </c>
      <c r="I49" s="66">
        <v>0</v>
      </c>
      <c r="J49" s="59">
        <f t="shared" si="4"/>
        <v>0</v>
      </c>
      <c r="K49" s="186">
        <f>SUM(H49,I49,J49)</f>
        <v>0</v>
      </c>
      <c r="L49" s="199" t="e">
        <f>IF(#REF!&lt;=0,0,K49/#REF!)</f>
        <v>#REF!</v>
      </c>
      <c r="M49" s="51"/>
      <c r="N49" s="51"/>
    </row>
    <row r="50" spans="2:14" ht="15.75" hidden="1" customHeight="1" outlineLevel="3" x14ac:dyDescent="0.25">
      <c r="B50" s="60">
        <v>1224</v>
      </c>
      <c r="C50" s="123"/>
      <c r="D50" s="62">
        <v>0</v>
      </c>
      <c r="E50" s="63" t="s">
        <v>15</v>
      </c>
      <c r="F50" s="64"/>
      <c r="G50" s="219"/>
      <c r="H50" s="198">
        <f t="shared" si="3"/>
        <v>0</v>
      </c>
      <c r="I50" s="66">
        <v>0</v>
      </c>
      <c r="J50" s="59">
        <f t="shared" si="4"/>
        <v>0</v>
      </c>
      <c r="K50" s="186">
        <f>SUM(H50,I50,J50)</f>
        <v>0</v>
      </c>
      <c r="L50" s="199" t="e">
        <f>IF(#REF!&lt;=0,0,K50/#REF!)</f>
        <v>#REF!</v>
      </c>
      <c r="M50" s="51"/>
      <c r="N50" s="51"/>
    </row>
    <row r="51" spans="2:14" ht="15.75" hidden="1" customHeight="1" outlineLevel="3" x14ac:dyDescent="0.25">
      <c r="B51" s="60">
        <v>1225</v>
      </c>
      <c r="C51" s="123"/>
      <c r="D51" s="62">
        <v>0</v>
      </c>
      <c r="E51" s="63" t="s">
        <v>39</v>
      </c>
      <c r="F51" s="64"/>
      <c r="G51" s="64"/>
      <c r="H51" s="198">
        <f t="shared" si="3"/>
        <v>0</v>
      </c>
      <c r="I51" s="66">
        <f>ROUND((100%-D51)*F51*G51,0)*0</f>
        <v>0</v>
      </c>
      <c r="J51" s="59">
        <f t="shared" si="4"/>
        <v>0</v>
      </c>
      <c r="K51" s="186">
        <f>SUM(H51,I51,J51)</f>
        <v>0</v>
      </c>
      <c r="L51" s="199" t="e">
        <f>IF(#REF!&lt;=0,0,K51/#REF!)</f>
        <v>#REF!</v>
      </c>
      <c r="M51" s="51"/>
      <c r="N51" s="51"/>
    </row>
    <row r="52" spans="2:14" ht="15.75" hidden="1" customHeight="1" outlineLevel="3" x14ac:dyDescent="0.25">
      <c r="B52" s="82">
        <v>1226</v>
      </c>
      <c r="C52" s="220"/>
      <c r="D52" s="84">
        <v>0</v>
      </c>
      <c r="E52" s="85" t="s">
        <v>38</v>
      </c>
      <c r="F52" s="86"/>
      <c r="G52" s="86"/>
      <c r="H52" s="221">
        <f t="shared" si="3"/>
        <v>0</v>
      </c>
      <c r="I52" s="87">
        <v>0</v>
      </c>
      <c r="J52" s="222">
        <f t="shared" si="4"/>
        <v>0</v>
      </c>
      <c r="K52" s="203">
        <f>SUM(H52,I52,J52)</f>
        <v>0</v>
      </c>
      <c r="L52" s="204" t="e">
        <f>IF(#REF!&lt;=0,0,K52/#REF!)</f>
        <v>#REF!</v>
      </c>
      <c r="M52" s="51"/>
      <c r="N52" s="51"/>
    </row>
    <row r="53" spans="2:14" ht="15" hidden="1" customHeight="1" outlineLevel="3" x14ac:dyDescent="0.25">
      <c r="B53" s="130">
        <v>1227</v>
      </c>
      <c r="C53" s="223"/>
      <c r="D53" s="131">
        <v>0</v>
      </c>
      <c r="E53" s="132" t="s">
        <v>16</v>
      </c>
      <c r="F53" s="133"/>
      <c r="G53" s="133"/>
      <c r="H53" s="224">
        <f t="shared" si="3"/>
        <v>0</v>
      </c>
      <c r="I53" s="89">
        <v>0</v>
      </c>
      <c r="J53" s="88">
        <f t="shared" si="4"/>
        <v>0</v>
      </c>
      <c r="K53" s="205">
        <f t="shared" ref="K53:K63" si="6">SUM(H53,I53,J53)</f>
        <v>0</v>
      </c>
      <c r="L53" s="206" t="e">
        <f>IF(#REF!&lt;=0,0,K53/#REF!)</f>
        <v>#REF!</v>
      </c>
      <c r="M53" s="51"/>
      <c r="N53" s="51"/>
    </row>
    <row r="54" spans="2:14" ht="15" hidden="1" customHeight="1" outlineLevel="3" x14ac:dyDescent="0.25">
      <c r="B54" s="60">
        <v>1228</v>
      </c>
      <c r="C54" s="123"/>
      <c r="D54" s="62">
        <v>0</v>
      </c>
      <c r="E54" s="63" t="s">
        <v>16</v>
      </c>
      <c r="F54" s="64"/>
      <c r="G54" s="64"/>
      <c r="H54" s="198">
        <f t="shared" si="3"/>
        <v>0</v>
      </c>
      <c r="I54" s="66">
        <v>0</v>
      </c>
      <c r="J54" s="59">
        <f t="shared" si="4"/>
        <v>0</v>
      </c>
      <c r="K54" s="186">
        <f t="shared" si="6"/>
        <v>0</v>
      </c>
      <c r="L54" s="199" t="e">
        <f>IF(#REF!&lt;=0,0,K54/#REF!)</f>
        <v>#REF!</v>
      </c>
      <c r="M54" s="51"/>
      <c r="N54" s="51"/>
    </row>
    <row r="55" spans="2:14" ht="15.75" hidden="1" customHeight="1" outlineLevel="3" x14ac:dyDescent="0.25">
      <c r="B55" s="60">
        <v>1229</v>
      </c>
      <c r="C55" s="123"/>
      <c r="D55" s="62">
        <v>0</v>
      </c>
      <c r="E55" s="63" t="s">
        <v>16</v>
      </c>
      <c r="F55" s="64"/>
      <c r="G55" s="64"/>
      <c r="H55" s="198">
        <f t="shared" si="3"/>
        <v>0</v>
      </c>
      <c r="I55" s="66">
        <v>0</v>
      </c>
      <c r="J55" s="59">
        <f t="shared" si="4"/>
        <v>0</v>
      </c>
      <c r="K55" s="186">
        <f t="shared" si="6"/>
        <v>0</v>
      </c>
      <c r="L55" s="199" t="e">
        <f>IF(#REF!&lt;=0,0,K55/#REF!)</f>
        <v>#REF!</v>
      </c>
      <c r="M55" s="51"/>
      <c r="N55" s="51"/>
    </row>
    <row r="56" spans="2:14" ht="15.75" hidden="1" customHeight="1" outlineLevel="3" x14ac:dyDescent="0.25">
      <c r="B56" s="60">
        <v>1230</v>
      </c>
      <c r="C56" s="123"/>
      <c r="D56" s="62">
        <v>0</v>
      </c>
      <c r="E56" s="63" t="s">
        <v>16</v>
      </c>
      <c r="F56" s="64"/>
      <c r="G56" s="64"/>
      <c r="H56" s="198">
        <f t="shared" si="3"/>
        <v>0</v>
      </c>
      <c r="I56" s="66">
        <v>0</v>
      </c>
      <c r="J56" s="59">
        <f t="shared" si="4"/>
        <v>0</v>
      </c>
      <c r="K56" s="186">
        <f t="shared" si="6"/>
        <v>0</v>
      </c>
      <c r="L56" s="199" t="e">
        <f>IF(#REF!&lt;=0,0,K56/#REF!)</f>
        <v>#REF!</v>
      </c>
      <c r="M56" s="51"/>
      <c r="N56" s="51"/>
    </row>
    <row r="57" spans="2:14" ht="15.75" hidden="1" customHeight="1" outlineLevel="3" x14ac:dyDescent="0.25">
      <c r="B57" s="60">
        <v>1231</v>
      </c>
      <c r="C57" s="123"/>
      <c r="D57" s="62">
        <v>0</v>
      </c>
      <c r="E57" s="63" t="s">
        <v>16</v>
      </c>
      <c r="F57" s="64"/>
      <c r="G57" s="64"/>
      <c r="H57" s="198">
        <f t="shared" si="3"/>
        <v>0</v>
      </c>
      <c r="I57" s="66">
        <v>0</v>
      </c>
      <c r="J57" s="59">
        <f t="shared" si="4"/>
        <v>0</v>
      </c>
      <c r="K57" s="186">
        <f t="shared" si="6"/>
        <v>0</v>
      </c>
      <c r="L57" s="199" t="e">
        <f>IF(#REF!&lt;=0,0,K57/#REF!)</f>
        <v>#REF!</v>
      </c>
      <c r="M57" s="51"/>
      <c r="N57" s="51"/>
    </row>
    <row r="58" spans="2:14" ht="15.75" hidden="1" customHeight="1" outlineLevel="3" x14ac:dyDescent="0.25">
      <c r="B58" s="60">
        <v>1232</v>
      </c>
      <c r="C58" s="123"/>
      <c r="D58" s="62">
        <v>0</v>
      </c>
      <c r="E58" s="63" t="s">
        <v>16</v>
      </c>
      <c r="F58" s="64"/>
      <c r="G58" s="64"/>
      <c r="H58" s="198">
        <f t="shared" si="3"/>
        <v>0</v>
      </c>
      <c r="I58" s="66">
        <v>0</v>
      </c>
      <c r="J58" s="59">
        <f t="shared" si="4"/>
        <v>0</v>
      </c>
      <c r="K58" s="186">
        <f t="shared" si="6"/>
        <v>0</v>
      </c>
      <c r="L58" s="199" t="e">
        <f>IF(#REF!&lt;=0,0,K58/#REF!)</f>
        <v>#REF!</v>
      </c>
      <c r="M58" s="51"/>
      <c r="N58" s="51"/>
    </row>
    <row r="59" spans="2:14" ht="15.75" hidden="1" customHeight="1" outlineLevel="3" x14ac:dyDescent="0.25">
      <c r="B59" s="60">
        <v>1233</v>
      </c>
      <c r="C59" s="123"/>
      <c r="D59" s="62">
        <v>0</v>
      </c>
      <c r="E59" s="63" t="s">
        <v>16</v>
      </c>
      <c r="F59" s="64"/>
      <c r="G59" s="64"/>
      <c r="H59" s="198">
        <f t="shared" si="3"/>
        <v>0</v>
      </c>
      <c r="I59" s="66">
        <v>0</v>
      </c>
      <c r="J59" s="59">
        <f t="shared" si="4"/>
        <v>0</v>
      </c>
      <c r="K59" s="186">
        <f t="shared" si="6"/>
        <v>0</v>
      </c>
      <c r="L59" s="199" t="e">
        <f>IF(#REF!&lt;=0,0,K59/#REF!)</f>
        <v>#REF!</v>
      </c>
      <c r="M59" s="51"/>
      <c r="N59" s="51"/>
    </row>
    <row r="60" spans="2:14" ht="15.75" hidden="1" customHeight="1" outlineLevel="3" x14ac:dyDescent="0.25">
      <c r="B60" s="60">
        <v>1234</v>
      </c>
      <c r="C60" s="123"/>
      <c r="D60" s="62">
        <v>0</v>
      </c>
      <c r="E60" s="63" t="s">
        <v>16</v>
      </c>
      <c r="F60" s="64"/>
      <c r="G60" s="64"/>
      <c r="H60" s="198">
        <f t="shared" si="3"/>
        <v>0</v>
      </c>
      <c r="I60" s="66">
        <v>0</v>
      </c>
      <c r="J60" s="59">
        <f t="shared" si="4"/>
        <v>0</v>
      </c>
      <c r="K60" s="186">
        <f t="shared" si="6"/>
        <v>0</v>
      </c>
      <c r="L60" s="199" t="e">
        <f>IF(#REF!&lt;=0,0,K60/#REF!)</f>
        <v>#REF!</v>
      </c>
      <c r="M60" s="51"/>
      <c r="N60" s="51"/>
    </row>
    <row r="61" spans="2:14" ht="15.75" hidden="1" customHeight="1" outlineLevel="3" x14ac:dyDescent="0.25">
      <c r="B61" s="60">
        <v>1235</v>
      </c>
      <c r="C61" s="123"/>
      <c r="D61" s="62">
        <v>0</v>
      </c>
      <c r="E61" s="63" t="s">
        <v>16</v>
      </c>
      <c r="F61" s="64"/>
      <c r="G61" s="64"/>
      <c r="H61" s="198">
        <f t="shared" si="3"/>
        <v>0</v>
      </c>
      <c r="I61" s="66">
        <v>0</v>
      </c>
      <c r="J61" s="59">
        <f t="shared" si="4"/>
        <v>0</v>
      </c>
      <c r="K61" s="186">
        <f t="shared" si="6"/>
        <v>0</v>
      </c>
      <c r="L61" s="199" t="e">
        <f>IF(#REF!&lt;=0,0,K61/#REF!)</f>
        <v>#REF!</v>
      </c>
      <c r="M61" s="51"/>
      <c r="N61" s="51"/>
    </row>
    <row r="62" spans="2:14" ht="15.75" hidden="1" customHeight="1" outlineLevel="3" x14ac:dyDescent="0.25">
      <c r="B62" s="60">
        <v>1236</v>
      </c>
      <c r="C62" s="123"/>
      <c r="D62" s="62">
        <v>0</v>
      </c>
      <c r="E62" s="63" t="s">
        <v>16</v>
      </c>
      <c r="F62" s="64"/>
      <c r="G62" s="64"/>
      <c r="H62" s="198">
        <f t="shared" si="3"/>
        <v>0</v>
      </c>
      <c r="I62" s="66">
        <v>0</v>
      </c>
      <c r="J62" s="59">
        <f t="shared" si="4"/>
        <v>0</v>
      </c>
      <c r="K62" s="186">
        <f t="shared" si="6"/>
        <v>0</v>
      </c>
      <c r="L62" s="199" t="e">
        <f>IF(#REF!&lt;=0,0,K62/#REF!)</f>
        <v>#REF!</v>
      </c>
      <c r="M62" s="51"/>
      <c r="N62" s="51"/>
    </row>
    <row r="63" spans="2:14" ht="15.75" hidden="1" customHeight="1" outlineLevel="3" thickBot="1" x14ac:dyDescent="0.3">
      <c r="B63" s="60">
        <v>1237</v>
      </c>
      <c r="C63" s="123"/>
      <c r="D63" s="62">
        <v>1</v>
      </c>
      <c r="E63" s="63" t="s">
        <v>15</v>
      </c>
      <c r="F63" s="64"/>
      <c r="G63" s="64"/>
      <c r="H63" s="198">
        <f t="shared" si="3"/>
        <v>0</v>
      </c>
      <c r="I63" s="66">
        <v>0</v>
      </c>
      <c r="J63" s="59">
        <f t="shared" si="4"/>
        <v>0</v>
      </c>
      <c r="K63" s="186">
        <f t="shared" si="6"/>
        <v>0</v>
      </c>
      <c r="L63" s="199" t="e">
        <f>IF(#REF!&lt;=0,0,K63/#REF!)</f>
        <v>#REF!</v>
      </c>
      <c r="M63" s="51"/>
      <c r="N63" s="51"/>
    </row>
    <row r="64" spans="2:14" ht="17.25" customHeight="1" outlineLevel="2" collapsed="1" x14ac:dyDescent="0.25">
      <c r="B64" s="45" t="s">
        <v>11</v>
      </c>
      <c r="C64" s="117" t="s">
        <v>47</v>
      </c>
      <c r="D64" s="118"/>
      <c r="E64" s="34"/>
      <c r="F64" s="119"/>
      <c r="G64" s="120"/>
      <c r="H64" s="214"/>
      <c r="I64" s="121"/>
      <c r="J64" s="121"/>
      <c r="K64" s="215"/>
      <c r="L64" s="216"/>
      <c r="M64" s="51"/>
      <c r="N64" s="51"/>
    </row>
    <row r="65" spans="2:16" ht="14.45" outlineLevel="3" thickBot="1" x14ac:dyDescent="0.3">
      <c r="B65" s="52">
        <v>1301</v>
      </c>
      <c r="C65" s="182"/>
      <c r="D65" s="54">
        <v>1</v>
      </c>
      <c r="E65" s="55" t="s">
        <v>14</v>
      </c>
      <c r="F65" s="56">
        <v>12</v>
      </c>
      <c r="G65" s="56">
        <v>65000</v>
      </c>
      <c r="H65" s="183"/>
      <c r="I65" s="58">
        <v>0</v>
      </c>
      <c r="J65" s="129">
        <f t="shared" ref="J65:J70" si="7">ROUND((100%-D65)*F65*G65,0)*0</f>
        <v>0</v>
      </c>
      <c r="K65" s="184">
        <f t="shared" ref="K65:K69" si="8">SUM(H65,I65,J65)</f>
        <v>0</v>
      </c>
      <c r="L65" s="227"/>
      <c r="M65" s="51"/>
      <c r="N65" s="51"/>
    </row>
    <row r="66" spans="2:16" ht="15.75" hidden="1" customHeight="1" outlineLevel="3" x14ac:dyDescent="0.25">
      <c r="B66" s="60">
        <v>1303</v>
      </c>
      <c r="C66" s="61"/>
      <c r="D66" s="62">
        <v>0</v>
      </c>
      <c r="E66" s="63" t="s">
        <v>15</v>
      </c>
      <c r="F66" s="64">
        <v>0</v>
      </c>
      <c r="G66" s="64"/>
      <c r="H66" s="183">
        <f t="shared" ref="H66:H70" si="9">ROUND(D66*F66*G66,0)</f>
        <v>0</v>
      </c>
      <c r="I66" s="66">
        <v>0</v>
      </c>
      <c r="J66" s="59">
        <f t="shared" si="7"/>
        <v>0</v>
      </c>
      <c r="K66" s="186">
        <f t="shared" si="8"/>
        <v>0</v>
      </c>
      <c r="L66" s="199">
        <f>IF($K$71&lt;=0,0,K66/$K$71)</f>
        <v>0</v>
      </c>
      <c r="M66" s="51"/>
      <c r="N66" s="51"/>
    </row>
    <row r="67" spans="2:16" ht="18" hidden="1" customHeight="1" outlineLevel="3" x14ac:dyDescent="0.25">
      <c r="B67" s="60">
        <v>1304</v>
      </c>
      <c r="C67" s="123"/>
      <c r="D67" s="62">
        <v>0</v>
      </c>
      <c r="E67" s="63" t="s">
        <v>15</v>
      </c>
      <c r="F67" s="64">
        <v>0</v>
      </c>
      <c r="G67" s="64"/>
      <c r="H67" s="183">
        <f t="shared" si="9"/>
        <v>0</v>
      </c>
      <c r="I67" s="66">
        <v>0</v>
      </c>
      <c r="J67" s="59">
        <f t="shared" si="7"/>
        <v>0</v>
      </c>
      <c r="K67" s="186">
        <f t="shared" si="8"/>
        <v>0</v>
      </c>
      <c r="L67" s="199">
        <f>IF($K$71&lt;=0,0,K67/$K$71)</f>
        <v>0</v>
      </c>
      <c r="M67" s="51"/>
      <c r="N67" s="51"/>
    </row>
    <row r="68" spans="2:16" ht="15.75" hidden="1" customHeight="1" outlineLevel="3" x14ac:dyDescent="0.25">
      <c r="B68" s="60">
        <v>1305</v>
      </c>
      <c r="C68" s="123"/>
      <c r="D68" s="62">
        <v>0</v>
      </c>
      <c r="E68" s="63" t="s">
        <v>15</v>
      </c>
      <c r="F68" s="64">
        <v>0</v>
      </c>
      <c r="G68" s="64"/>
      <c r="H68" s="183">
        <f t="shared" si="9"/>
        <v>0</v>
      </c>
      <c r="I68" s="66">
        <v>0</v>
      </c>
      <c r="J68" s="59">
        <f t="shared" si="7"/>
        <v>0</v>
      </c>
      <c r="K68" s="186">
        <f t="shared" si="8"/>
        <v>0</v>
      </c>
      <c r="L68" s="199">
        <f>IF($K$71&lt;=0,0,K68/$K$71)</f>
        <v>0</v>
      </c>
      <c r="M68" s="51"/>
      <c r="N68" s="51"/>
    </row>
    <row r="69" spans="2:16" ht="18" hidden="1" customHeight="1" outlineLevel="3" x14ac:dyDescent="0.25">
      <c r="B69" s="60">
        <v>1306</v>
      </c>
      <c r="C69" s="123"/>
      <c r="D69" s="62">
        <v>0</v>
      </c>
      <c r="E69" s="63" t="s">
        <v>15</v>
      </c>
      <c r="F69" s="64">
        <v>0</v>
      </c>
      <c r="G69" s="64"/>
      <c r="H69" s="183">
        <f t="shared" si="9"/>
        <v>0</v>
      </c>
      <c r="I69" s="66">
        <v>0</v>
      </c>
      <c r="J69" s="59">
        <f t="shared" si="7"/>
        <v>0</v>
      </c>
      <c r="K69" s="186">
        <f t="shared" si="8"/>
        <v>0</v>
      </c>
      <c r="L69" s="199">
        <f>IF($K$71&lt;=0,0,K69/$K$71)</f>
        <v>0</v>
      </c>
      <c r="M69" s="51"/>
      <c r="N69" s="51"/>
    </row>
    <row r="70" spans="2:16" ht="15.75" hidden="1" customHeight="1" outlineLevel="3" thickBot="1" x14ac:dyDescent="0.3">
      <c r="B70" s="60">
        <v>1307</v>
      </c>
      <c r="C70" s="123"/>
      <c r="D70" s="62">
        <v>1</v>
      </c>
      <c r="E70" s="63" t="s">
        <v>17</v>
      </c>
      <c r="F70" s="64"/>
      <c r="G70" s="64"/>
      <c r="H70" s="183">
        <f t="shared" si="9"/>
        <v>0</v>
      </c>
      <c r="I70" s="66">
        <v>0</v>
      </c>
      <c r="J70" s="59">
        <f t="shared" si="7"/>
        <v>0</v>
      </c>
      <c r="K70" s="186">
        <f>SUM(H70,I70,J70)</f>
        <v>0</v>
      </c>
      <c r="L70" s="199">
        <f>IF($K$71&lt;=0,0,K70/$K$71)</f>
        <v>0</v>
      </c>
      <c r="M70" s="51"/>
      <c r="N70" s="51"/>
    </row>
    <row r="71" spans="2:16" s="75" customFormat="1" ht="15.75" outlineLevel="2" collapsed="1" thickBot="1" x14ac:dyDescent="0.3">
      <c r="B71" s="282" t="s">
        <v>40</v>
      </c>
      <c r="C71" s="283"/>
      <c r="D71" s="125"/>
      <c r="E71" s="125"/>
      <c r="F71" s="125"/>
      <c r="G71" s="126"/>
      <c r="H71" s="229">
        <f>SUM(H65:H70)</f>
        <v>0</v>
      </c>
      <c r="I71" s="127">
        <f>SUM(I65:I70)</f>
        <v>0</v>
      </c>
      <c r="J71" s="128">
        <f>SUM(J65:J70)</f>
        <v>0</v>
      </c>
      <c r="K71" s="225">
        <f>SUM(K65:K70)</f>
        <v>0</v>
      </c>
      <c r="L71" s="226" t="e">
        <f>H71/H77</f>
        <v>#DIV/0!</v>
      </c>
      <c r="M71" s="74"/>
      <c r="N71" s="74"/>
    </row>
    <row r="72" spans="2:16" ht="18" customHeight="1" outlineLevel="2" x14ac:dyDescent="0.25">
      <c r="B72" s="45" t="s">
        <v>12</v>
      </c>
      <c r="C72" s="117" t="s">
        <v>48</v>
      </c>
      <c r="D72" s="118"/>
      <c r="E72" s="34"/>
      <c r="F72" s="119"/>
      <c r="G72" s="120"/>
      <c r="H72" s="214"/>
      <c r="I72" s="121"/>
      <c r="J72" s="121"/>
      <c r="K72" s="215"/>
      <c r="L72" s="216"/>
      <c r="M72" s="51"/>
      <c r="N72" s="51"/>
    </row>
    <row r="73" spans="2:16" ht="50.25" customHeight="1" outlineLevel="3" x14ac:dyDescent="0.25">
      <c r="B73" s="52">
        <v>1501</v>
      </c>
      <c r="C73" s="53"/>
      <c r="D73" s="54">
        <v>0.45</v>
      </c>
      <c r="E73" s="55" t="s">
        <v>14</v>
      </c>
      <c r="F73" s="64">
        <v>12</v>
      </c>
      <c r="G73" s="64">
        <v>23000</v>
      </c>
      <c r="H73" s="183"/>
      <c r="I73" s="58">
        <v>0</v>
      </c>
      <c r="J73" s="59">
        <f t="shared" ref="J73:J74" si="10">ROUND((100%-D73)*F73*G73,0)*0</f>
        <v>0</v>
      </c>
      <c r="K73" s="186">
        <f t="shared" ref="K73:K74" si="11">SUM(H73,I73,J73)</f>
        <v>0</v>
      </c>
      <c r="L73" s="228"/>
      <c r="M73" s="51"/>
      <c r="N73" s="134"/>
    </row>
    <row r="74" spans="2:16" ht="54" customHeight="1" outlineLevel="3" thickBot="1" x14ac:dyDescent="0.3">
      <c r="B74" s="60">
        <v>1502</v>
      </c>
      <c r="C74" s="61"/>
      <c r="D74" s="62">
        <v>1</v>
      </c>
      <c r="E74" s="63" t="s">
        <v>14</v>
      </c>
      <c r="F74" s="64">
        <v>12</v>
      </c>
      <c r="G74" s="64">
        <v>8000</v>
      </c>
      <c r="H74" s="198"/>
      <c r="I74" s="66">
        <v>0</v>
      </c>
      <c r="J74" s="59">
        <f t="shared" si="10"/>
        <v>0</v>
      </c>
      <c r="K74" s="186">
        <f t="shared" si="11"/>
        <v>0</v>
      </c>
      <c r="L74" s="228"/>
      <c r="M74" s="51"/>
      <c r="N74" s="134"/>
    </row>
    <row r="75" spans="2:16" s="75" customFormat="1" ht="15.75" outlineLevel="2" thickBot="1" x14ac:dyDescent="0.3">
      <c r="B75" s="282" t="s">
        <v>41</v>
      </c>
      <c r="C75" s="283"/>
      <c r="D75" s="125"/>
      <c r="E75" s="125"/>
      <c r="F75" s="125"/>
      <c r="G75" s="126"/>
      <c r="H75" s="230">
        <f>SUM(H73:H74)</f>
        <v>0</v>
      </c>
      <c r="I75" s="127">
        <f>SUM(I73:I74)</f>
        <v>0</v>
      </c>
      <c r="J75" s="128">
        <f>SUM(J73:J74)</f>
        <v>0</v>
      </c>
      <c r="K75" s="225">
        <f>SUM(K73:K74)</f>
        <v>0</v>
      </c>
      <c r="L75" s="226" t="e">
        <f>H75/H77</f>
        <v>#DIV/0!</v>
      </c>
      <c r="M75" s="74"/>
      <c r="N75" s="134"/>
      <c r="O75" s="7"/>
      <c r="P75" s="7"/>
    </row>
    <row r="76" spans="2:16" ht="10.5" customHeight="1" thickBot="1" x14ac:dyDescent="0.3">
      <c r="B76" s="135"/>
      <c r="C76" s="136"/>
      <c r="D76" s="137"/>
      <c r="E76" s="136"/>
      <c r="F76" s="136"/>
      <c r="G76" s="138"/>
      <c r="H76" s="231"/>
      <c r="I76" s="139"/>
      <c r="J76" s="139"/>
      <c r="K76" s="232"/>
      <c r="L76" s="233"/>
      <c r="M76" s="51"/>
      <c r="N76" s="51"/>
    </row>
    <row r="77" spans="2:16" ht="32.25" customHeight="1" thickBot="1" x14ac:dyDescent="0.3">
      <c r="B77" s="280" t="s">
        <v>42</v>
      </c>
      <c r="C77" s="281"/>
      <c r="D77" s="141"/>
      <c r="E77" s="166"/>
      <c r="F77" s="143"/>
      <c r="G77" s="144"/>
      <c r="H77" s="234">
        <f>SUM(H27+H71+H75)</f>
        <v>0</v>
      </c>
      <c r="I77" s="145" t="e">
        <f>SUM(I27,#REF!,I75,#REF!,I71)</f>
        <v>#REF!</v>
      </c>
      <c r="J77" s="146" t="e">
        <f>SUM(J27,#REF!,J75,#REF!,J71)</f>
        <v>#REF!</v>
      </c>
      <c r="K77" s="235" t="e">
        <f>SUM(K27,#REF!,K75,#REF!,K71)</f>
        <v>#REF!</v>
      </c>
      <c r="L77" s="236" t="e">
        <f>H77/SUM(H27+H71+H75)</f>
        <v>#DIV/0!</v>
      </c>
      <c r="M77" s="67"/>
      <c r="N77" s="67"/>
    </row>
    <row r="78" spans="2:16" ht="6" customHeight="1" thickTop="1" x14ac:dyDescent="0.25">
      <c r="B78" s="148"/>
      <c r="C78" s="148"/>
      <c r="D78" s="148"/>
      <c r="E78" s="148"/>
      <c r="F78" s="148"/>
      <c r="G78" s="149"/>
      <c r="H78" s="237"/>
      <c r="I78" s="149"/>
      <c r="J78" s="149"/>
      <c r="K78" s="149"/>
      <c r="L78" s="238"/>
      <c r="M78" s="51"/>
      <c r="N78" s="51"/>
    </row>
    <row r="79" spans="2:16" ht="13.9" x14ac:dyDescent="0.25">
      <c r="B79" s="148"/>
      <c r="C79" s="51"/>
      <c r="D79" s="51"/>
      <c r="E79" s="150"/>
      <c r="F79" s="150"/>
      <c r="G79" s="149"/>
      <c r="H79" s="237"/>
      <c r="I79" s="149"/>
      <c r="J79" s="149"/>
      <c r="K79" s="149"/>
      <c r="L79" s="238"/>
      <c r="M79" s="152"/>
      <c r="N79" s="152"/>
    </row>
    <row r="80" spans="2:16" x14ac:dyDescent="0.25">
      <c r="B80" s="148"/>
      <c r="C80" s="148"/>
      <c r="D80" s="148"/>
      <c r="E80" s="148"/>
      <c r="F80" s="148"/>
      <c r="G80" s="149"/>
      <c r="H80" s="237"/>
      <c r="I80" s="153" t="e">
        <f>IF(K77&lt;=0,0,(I77+J77)/K77)</f>
        <v>#REF!</v>
      </c>
      <c r="J80" s="153"/>
      <c r="K80" s="153" t="e">
        <f>SUM(H80:J80)</f>
        <v>#REF!</v>
      </c>
      <c r="L80" s="239"/>
      <c r="M80" s="51"/>
      <c r="N80" s="51"/>
    </row>
  </sheetData>
  <mergeCells count="11">
    <mergeCell ref="L6:L7"/>
    <mergeCell ref="B6:B7"/>
    <mergeCell ref="C6:C7"/>
    <mergeCell ref="D6:D7"/>
    <mergeCell ref="E6:E7"/>
    <mergeCell ref="F6:F7"/>
    <mergeCell ref="B77:C77"/>
    <mergeCell ref="B14:C14"/>
    <mergeCell ref="B23:C23"/>
    <mergeCell ref="B71:C71"/>
    <mergeCell ref="B75:C75"/>
  </mergeCells>
  <pageMargins left="0.45" right="0.2" top="0.5" bottom="0.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</vt:lpstr>
      <vt:lpstr> Budget Narrative Arm</vt:lpstr>
      <vt:lpstr>Budget!Print_Area</vt:lpstr>
      <vt:lpstr>' Budget Narrative Arm'!Print_Titles</vt:lpstr>
      <vt:lpstr>Budget!Print_Titles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Shahen Shahinyan</dc:creator>
  <cp:lastModifiedBy>Nune Aydinyan</cp:lastModifiedBy>
  <cp:lastPrinted>2015-10-02T12:47:59Z</cp:lastPrinted>
  <dcterms:created xsi:type="dcterms:W3CDTF">2015-06-24T14:21:00Z</dcterms:created>
  <dcterms:modified xsi:type="dcterms:W3CDTF">2016-03-04T20:40:29Z</dcterms:modified>
</cp:coreProperties>
</file>